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C:\Users\cwarnick\Documents\BEAD\"/>
    </mc:Choice>
  </mc:AlternateContent>
  <xr:revisionPtr revIDLastSave="0" documentId="13_ncr:1_{E29F7FE2-8C3C-4738-921A-F1CD38AF674C}" xr6:coauthVersionLast="47" xr6:coauthVersionMax="47" xr10:uidLastSave="{00000000-0000-0000-0000-000000000000}"/>
  <bookViews>
    <workbookView xWindow="-120" yWindow="-120" windowWidth="29040" windowHeight="15720" activeTab="2" xr2:uid="{E3DC4CBE-DCFF-49B6-BB79-5F71AD8FE507}"/>
  </bookViews>
  <sheets>
    <sheet name="Priority Project Scoring" sheetId="1" r:id="rId1"/>
    <sheet name="Priority Project Tables" sheetId="3" state="hidden" r:id="rId2"/>
    <sheet name="Other Project Scoring" sheetId="2" r:id="rId3"/>
    <sheet name="Other Project Tables"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1" l="1" a="1"/>
  <c r="D13" i="1" s="1"/>
  <c r="D12" i="1" a="1"/>
  <c r="D12" i="1" s="1"/>
  <c r="D14" i="2" a="1"/>
  <c r="D14" i="2" s="1"/>
  <c r="D15" i="2" a="1"/>
  <c r="D15" i="2" s="1"/>
  <c r="D16" i="2" a="1"/>
  <c r="D16" i="2" s="1"/>
  <c r="D13" i="2" a="1"/>
  <c r="D13" i="2" s="1"/>
  <c r="D44" i="2" a="1"/>
  <c r="D44" i="2" s="1"/>
  <c r="D43" i="2" s="1"/>
  <c r="D45" i="2" s="1"/>
  <c r="D42" i="2" a="1"/>
  <c r="D42" i="2" s="1"/>
  <c r="D41" i="2" a="1"/>
  <c r="D41" i="2" s="1"/>
  <c r="D40" i="2" s="1"/>
  <c r="D39" i="2" a="1"/>
  <c r="D39" i="2" s="1"/>
  <c r="D38" i="2" s="1"/>
  <c r="D28" i="2" a="1"/>
  <c r="D28" i="2" s="1"/>
  <c r="D29" i="2" a="1"/>
  <c r="D29" i="2" s="1"/>
  <c r="D27" i="2" a="1"/>
  <c r="D27" i="2" s="1"/>
  <c r="D26" i="2" s="1"/>
  <c r="D32" i="2" a="1"/>
  <c r="D32" i="2" s="1"/>
  <c r="D33" i="2" a="1"/>
  <c r="D33" i="2" s="1"/>
  <c r="D34" i="2" a="1"/>
  <c r="D34" i="2" s="1"/>
  <c r="D35" i="2" a="1"/>
  <c r="D35" i="2" s="1"/>
  <c r="D36" i="2" a="1"/>
  <c r="D36" i="2" s="1"/>
  <c r="D37" i="2" a="1"/>
  <c r="D37" i="2" s="1"/>
  <c r="D31" i="2" a="1"/>
  <c r="D31" i="2" s="1"/>
  <c r="D30" i="2" s="1"/>
  <c r="D21" i="2" a="1"/>
  <c r="D21" i="2" s="1"/>
  <c r="D22" i="2" a="1"/>
  <c r="D22" i="2" s="1"/>
  <c r="D23" i="2" a="1"/>
  <c r="D23" i="2" s="1"/>
  <c r="D24" i="2" a="1"/>
  <c r="D24" i="2" s="1"/>
  <c r="D25" i="2" a="1"/>
  <c r="D25" i="2" s="1"/>
  <c r="D20" i="2" a="1"/>
  <c r="D20" i="2" s="1"/>
  <c r="D19" i="2" s="1"/>
  <c r="D18" i="2" a="1"/>
  <c r="D18" i="2" s="1"/>
  <c r="D17" i="2" s="1"/>
  <c r="D12" i="2" a="1"/>
  <c r="D12" i="2" s="1"/>
  <c r="D11" i="2" s="1"/>
  <c r="D47" i="1" a="1"/>
  <c r="D47" i="1" s="1"/>
  <c r="D46" i="1" s="1"/>
  <c r="D44" i="1" a="1"/>
  <c r="D44" i="1" s="1"/>
  <c r="D45" i="1" a="1"/>
  <c r="D45" i="1" s="1"/>
  <c r="D43" i="1" a="1"/>
  <c r="D43" i="1" s="1"/>
  <c r="D42" i="1" s="1"/>
  <c r="D40" i="1" a="1"/>
  <c r="D40" i="1" s="1"/>
  <c r="D41" i="1" a="1"/>
  <c r="D41" i="1" s="1"/>
  <c r="D39" i="1" a="1"/>
  <c r="D39" i="1" s="1"/>
  <c r="D38" i="1" s="1"/>
  <c r="D32" i="1" a="1"/>
  <c r="D32" i="1" s="1"/>
  <c r="D33" i="1" a="1"/>
  <c r="D33" i="1" s="1"/>
  <c r="D34" i="1" a="1"/>
  <c r="D34" i="1" s="1"/>
  <c r="D35" i="1" a="1"/>
  <c r="D35" i="1" s="1"/>
  <c r="D36" i="1" a="1"/>
  <c r="D36" i="1" s="1"/>
  <c r="D37" i="1" a="1"/>
  <c r="D37" i="1" s="1"/>
  <c r="D31" i="1" a="1"/>
  <c r="D31" i="1" s="1"/>
  <c r="D30" i="1" s="1"/>
  <c r="D27" i="1" a="1"/>
  <c r="D27" i="1" s="1"/>
  <c r="D28" i="1" a="1"/>
  <c r="D28" i="1" s="1"/>
  <c r="D29" i="1" a="1"/>
  <c r="D29" i="1" s="1"/>
  <c r="D26" i="1" a="1"/>
  <c r="D26" i="1" s="1"/>
  <c r="D25" i="1" a="1"/>
  <c r="D25" i="1" s="1"/>
  <c r="D24" i="1" s="1"/>
  <c r="D19" i="1" a="1"/>
  <c r="D19" i="1" s="1"/>
  <c r="D20" i="1" a="1"/>
  <c r="D20" i="1" s="1"/>
  <c r="D21" i="1" a="1"/>
  <c r="D21" i="1" s="1"/>
  <c r="D22" i="1" a="1"/>
  <c r="D22" i="1" s="1"/>
  <c r="D23" i="1" a="1"/>
  <c r="D23" i="1" s="1"/>
  <c r="D18" i="1" a="1"/>
  <c r="D18" i="1" s="1"/>
  <c r="D17" i="1" s="1"/>
  <c r="D16" i="1" a="1"/>
  <c r="D16" i="1" s="1"/>
  <c r="D15" i="1" s="1"/>
  <c r="D14" i="1" a="1"/>
  <c r="D14" i="1" s="1"/>
  <c r="D11" i="1" l="1"/>
  <c r="D4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<sst xmlns="http://schemas.openxmlformats.org/spreadsheetml/2006/main" count="214" uniqueCount="100">
  <si>
    <t>Estimated Points</t>
  </si>
  <si>
    <t>Minimal BEAD Outlay</t>
  </si>
  <si>
    <t>Affordability</t>
  </si>
  <si>
    <t>Fair Labor Practices</t>
  </si>
  <si>
    <t>Speed to Deployment</t>
  </si>
  <si>
    <t>Local Coordination</t>
  </si>
  <si>
    <t>Community Impact</t>
  </si>
  <si>
    <t>Workforce Development and Job Quality Opportunities</t>
  </si>
  <si>
    <t>Open Access Networks</t>
  </si>
  <si>
    <t>Average Cost per Location</t>
  </si>
  <si>
    <t>Project Match Percentage</t>
  </si>
  <si>
    <t>Project Match Percentage (non high cost area)</t>
  </si>
  <si>
    <t>Project Match Percentage (high cost area)</t>
  </si>
  <si>
    <t>Monthly Service Cost 1G/1G</t>
  </si>
  <si>
    <t>Certification of full compliance with all applicable labor laws</t>
  </si>
  <si>
    <t>Demonstration of record of compliance with federal labor and employment laws</t>
  </si>
  <si>
    <t>Disclosure of applicant violations within the last five years</t>
  </si>
  <si>
    <t>Disclosure of contractor and/or subcontractor violations within the last five years</t>
  </si>
  <si>
    <t>Wage information</t>
  </si>
  <si>
    <t>Workplace safety policy</t>
  </si>
  <si>
    <t>Documentation</t>
  </si>
  <si>
    <t>Public meeting minutes</t>
  </si>
  <si>
    <t>Public meeting agenda</t>
  </si>
  <si>
    <t>Formal demonstration of consent</t>
  </si>
  <si>
    <t>Detailed description of public benefit</t>
  </si>
  <si>
    <t>Identify specfic locations or populations to be served</t>
  </si>
  <si>
    <t>Timeline to service implementation</t>
  </si>
  <si>
    <t>Letters of support from stakeholders</t>
  </si>
  <si>
    <t>Description of project sustainability</t>
  </si>
  <si>
    <t>Outreach/engagement plan to workforce development agencies</t>
  </si>
  <si>
    <t>Letter of support from workforce development agency</t>
  </si>
  <si>
    <t>Plan to utilize local workforce</t>
  </si>
  <si>
    <t>Open access policy</t>
  </si>
  <si>
    <t>Application Documentation</t>
  </si>
  <si>
    <t>70%+</t>
  </si>
  <si>
    <t>Match</t>
  </si>
  <si>
    <t>Points</t>
  </si>
  <si>
    <t>45%+</t>
  </si>
  <si>
    <t>$0-3,000</t>
  </si>
  <si>
    <t>$3,001-5,000</t>
  </si>
  <si>
    <t>$5,001-7,000</t>
  </si>
  <si>
    <t>$7,001-9,000</t>
  </si>
  <si>
    <t>$9,001-Extremely High Cost per Location Threshold</t>
  </si>
  <si>
    <t>&lt;$70.00</t>
  </si>
  <si>
    <t>$70.00-89.99</t>
  </si>
  <si>
    <t>$90.00-109.99</t>
  </si>
  <si>
    <t>$110.00-142.75</t>
  </si>
  <si>
    <t>&gt;$142.75</t>
  </si>
  <si>
    <t>Submitted certification of full compliance with all applicable labor laws</t>
  </si>
  <si>
    <t>Submitted demonstration of record of compliance with federal labor and employment laws</t>
  </si>
  <si>
    <t>Submitted disclosure of applicant violations within the last five years</t>
  </si>
  <si>
    <t>Submitted disclosure of contractor and/or subcontractor violations within the last five years</t>
  </si>
  <si>
    <t>Submitted wage information</t>
  </si>
  <si>
    <t>Submitted workplace safety policy</t>
  </si>
  <si>
    <t>Documentation not submitted</t>
  </si>
  <si>
    <t>0-1 years</t>
  </si>
  <si>
    <t>1-2 years</t>
  </si>
  <si>
    <t>2-3 years</t>
  </si>
  <si>
    <t>3-4 years</t>
  </si>
  <si>
    <t>4 years</t>
  </si>
  <si>
    <t xml:space="preserve">Documentation </t>
  </si>
  <si>
    <t>Proof of Right of Way, easement, pole attachment access, towers</t>
  </si>
  <si>
    <t>Documentation of permit process underway or franchise agreement</t>
  </si>
  <si>
    <t>Documentation of engineering design</t>
  </si>
  <si>
    <t>Documentation of inventory or bill of sale</t>
  </si>
  <si>
    <t>Other applicable documentation related to speed to deployment</t>
  </si>
  <si>
    <t>Not submitted</t>
  </si>
  <si>
    <t>Total Estimated Points:</t>
  </si>
  <si>
    <t>Priority Project Scoring Criteria</t>
  </si>
  <si>
    <t>Maximum Points Possible</t>
  </si>
  <si>
    <t>Speed of Network and Other Technical Capabilities</t>
  </si>
  <si>
    <t>Other Broadband Project Scoring Criteria</t>
  </si>
  <si>
    <t>55%+</t>
  </si>
  <si>
    <t>Scalability and Resiliency Factors</t>
  </si>
  <si>
    <t>25% or &lt;25%</t>
  </si>
  <si>
    <t>Route diversity</t>
  </si>
  <si>
    <t>Redundancy</t>
  </si>
  <si>
    <t>Protective Measures</t>
  </si>
  <si>
    <t>Scalability</t>
  </si>
  <si>
    <t>Monthly Service Cost 100/20 Mbps</t>
  </si>
  <si>
    <t>$60.00 or less</t>
  </si>
  <si>
    <t>$60.01-70.00</t>
  </si>
  <si>
    <t>$70.01-80.00</t>
  </si>
  <si>
    <t>$80.01-105.03</t>
  </si>
  <si>
    <t>&gt;$105.03</t>
  </si>
  <si>
    <t>Speed of Network</t>
  </si>
  <si>
    <t>Hybrid fiber/coaxial</t>
  </si>
  <si>
    <t>Hybrid fiber/licensed fixed wireless</t>
  </si>
  <si>
    <t>Licensed fixed wireless</t>
  </si>
  <si>
    <t>Unlicensed fixed wireless with symmetrical 100/100 Mbps (if only alternative technology proposals are received for UPFA)</t>
  </si>
  <si>
    <t>Alternative technology (if any reliable technology applications are received for UPFA)</t>
  </si>
  <si>
    <t>Unlicensed fixed wireless with 100/20 Mbps (if only alternative technology proposals are received for UPFA)</t>
  </si>
  <si>
    <t>LEO satellite (if only alternative technology proposals are received for UPFA)</t>
  </si>
  <si>
    <t>1 Letter of support from stakeholders (3 points maximum)</t>
  </si>
  <si>
    <t>1 Letter of support from stakeholders (3- points maximum)</t>
  </si>
  <si>
    <t>Proposed technology</t>
  </si>
  <si>
    <t>1-3 years</t>
  </si>
  <si>
    <t>Template Instructions</t>
  </si>
  <si>
    <t xml:space="preserve">This tool may be used to estimate your BIG project proposal score, based on the documentation you submit. All scores determined by this tool are estimates; the grant review committee will review all submitted documentation and award scores according to the documentation's completeness and validity. This means that the score you determine for your proposal on this tool may differ from the score grant reviewers award the proposal. This scoring rubric is for all-fiber projects. To estimate your score, select the appropriate response in the Application Documentation dropdown menu for each criteria. The dropdown menu cells are highlighted in peach. The scores will automatically populate based on your dropdown selections. Do not edit any cells that are highlighted in blue or not highlighted; this may impact the scoring formulas. </t>
  </si>
  <si>
    <t xml:space="preserve">This tool may be used to estimate your BIG project proposal score, based on the documentation you submit. All scores determined by this tool are estimates; the grant review committee will review all submitted documentation and award scores according to the documentation's completeness and validity. This means that the score you determine for your proposal on this tool may differ from the score grant reviewers award the proposal. This scoring rubric is for hybrid or other (non-fiber) technology projects. To estimate your score, select the appropriate response in the Application Documentation dropdown menu for each criteria. The dropdown menu cells are highlighted in peach. The scores will automatically populate based on your dropdown selections. Do not edit any cells that are highlighted in green or not highlighted; this may impact the scoring formulas.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</si>
</sst>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s>
  <fills count="8">
    <fill>
      <patternFill patternType="none"/>
    </fill>
    <fill>
      <patternFill patternType="gray125"/>
    </fill>
    <fill>
      <patternFill patternType="solid">
        <fgColor theme="7" tint="-0.249977111117893"/>
        <bgColor indexed="64"/>
      </patternFill>
    </fill>
    <fill>
      <patternFill patternType="solid">
        <fgColor theme="3" tint="0.749992370372631"/>
        <bgColor indexed="64"/>
      </patternFill>
    </fill>
    <fill>
      <patternFill patternType="solid">
        <fgColor theme="4"/>
        <bgColor indexed="64"/>
      </patternFill>
    </fill>
    <fill>
      <patternFill patternType="solid">
        <fgColor theme="5" tint="0.79998168889431442"/>
        <bgColor indexed="64"/>
      </patternFill>
    </fill>
    <fill>
      <patternFill patternType="solid">
        <fgColor theme="6"/>
        <bgColor indexed="64"/>
      </patternFill>
    </fill>
    <fill>
      <patternFill patternType="solid">
        <fgColor theme="6" tint="0.7999816888943144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39">
    <xf numFmtId="0" fontId="0" fillId="0" borderId="0" xfId="0"/>
    <xf numFmtId="9" fontId="0" fillId="0" borderId="0" xfId="0" applyNumberFormat="1"/>
    <xf numFmtId="0" fontId="0" fillId="0" borderId="0" xfId="0" applyAlignment="1">
      <alignment horizontal="right"/>
    </xf>
    <xf numFmtId="0" fontId="2" fillId="2" borderId="0" xfId="0" applyFont="1" applyFill="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3" fillId="3" borderId="1" xfId="0" applyFont="1" applyFill="1" applyBorder="1"/>
    <xf numFmtId="0" fontId="3" fillId="3" borderId="2" xfId="0" applyFont="1" applyFill="1" applyBorder="1"/>
    <xf numFmtId="0" fontId="3" fillId="3" borderId="3" xfId="0" applyFont="1" applyFill="1" applyBorder="1"/>
    <xf numFmtId="0" fontId="2" fillId="4" borderId="9" xfId="0" applyFont="1" applyFill="1" applyBorder="1"/>
    <xf numFmtId="0" fontId="4" fillId="4" borderId="10" xfId="0" applyFont="1" applyFill="1" applyBorder="1"/>
    <xf numFmtId="0" fontId="4" fillId="4" borderId="11" xfId="0" applyFont="1" applyFill="1" applyBorder="1"/>
    <xf numFmtId="0" fontId="0" fillId="0" borderId="0" xfId="0" applyAlignment="1">
      <alignment vertical="center"/>
    </xf>
    <xf numFmtId="9" fontId="0" fillId="5" borderId="0" xfId="1" applyFont="1" applyFill="1" applyBorder="1"/>
    <xf numFmtId="0" fontId="0" fillId="5" borderId="7" xfId="0" applyFill="1" applyBorder="1"/>
    <xf numFmtId="0" fontId="0" fillId="5" borderId="0" xfId="0" applyFill="1"/>
    <xf numFmtId="9" fontId="0" fillId="0" borderId="0" xfId="0" applyNumberFormat="1" applyAlignment="1">
      <alignment horizontal="right"/>
    </xf>
    <xf numFmtId="0" fontId="0" fillId="0" borderId="0" xfId="0" applyAlignment="1">
      <alignment horizontal="left"/>
    </xf>
    <xf numFmtId="0" fontId="2" fillId="6" borderId="0" xfId="0" applyFont="1" applyFill="1"/>
    <xf numFmtId="0" fontId="2" fillId="6" borderId="9" xfId="0" applyFont="1" applyFill="1" applyBorder="1"/>
    <xf numFmtId="0" fontId="4" fillId="6" borderId="10" xfId="0" applyFont="1" applyFill="1" applyBorder="1"/>
    <xf numFmtId="0" fontId="4" fillId="6" borderId="11" xfId="0" applyFont="1" applyFill="1" applyBorder="1"/>
    <xf numFmtId="0" fontId="3" fillId="7" borderId="1" xfId="0" applyFont="1" applyFill="1" applyBorder="1"/>
    <xf numFmtId="0" fontId="3" fillId="7" borderId="2" xfId="0" applyFont="1" applyFill="1" applyBorder="1"/>
    <xf numFmtId="0" fontId="3" fillId="7" borderId="3" xfId="0" applyFont="1" applyFill="1" applyBorder="1"/>
    <xf numFmtId="0" fontId="0" fillId="0" borderId="4" xfId="0" applyBorder="1" applyAlignment="1">
      <alignment horizontal="left" vertical="center"/>
    </xf>
    <xf numFmtId="0" fontId="0" fillId="0" borderId="6" xfId="0" applyBorder="1" applyAlignment="1">
      <alignment horizontal="left" vertical="center"/>
    </xf>
    <xf numFmtId="0" fontId="0" fillId="0" borderId="0" xfId="0" applyAlignment="1">
      <alignment vertical="center"/>
    </xf>
    <xf numFmtId="0" fontId="0" fillId="0" borderId="7" xfId="0" applyBorder="1" applyAlignment="1">
      <alignment vertical="center"/>
    </xf>
    <xf numFmtId="0" fontId="0" fillId="0" borderId="0" xfId="0" applyAlignment="1">
      <alignment horizontal="left" vertical="center"/>
    </xf>
    <xf numFmtId="0" fontId="0" fillId="0" borderId="7" xfId="0" applyBorder="1" applyAlignment="1">
      <alignment horizontal="left" vertical="center"/>
    </xf>
    <xf numFmtId="0" fontId="0" fillId="0" borderId="0" xfId="0" applyAlignment="1">
      <alignment horizontal="right" vertical="center"/>
    </xf>
    <xf numFmtId="0" fontId="0" fillId="0" borderId="7" xfId="0" applyBorder="1" applyAlignment="1">
      <alignment horizontal="right" vertical="center"/>
    </xf>
    <xf numFmtId="0" fontId="2" fillId="4" borderId="0" xfId="0" applyFont="1" applyFill="1"/>
    <xf numFmtId="0" fontId="0" fillId="0" borderId="0" xfId="0" applyAlignment="1">
      <alignment horizontal="left" wrapText="1"/>
    </xf>
    <xf numFmtId="0" fontId="2" fillId="6" borderId="0" xfId="0" applyFont="1" applyFill="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9DC86-7FF2-4014-AC90-2075BBC66E05}">
  <dimension ref="A1:D48"/>
  <sheetViews>
    <sheetView workbookViewId="0">
      <selection activeCell="H20" sqref="H20"/>
    </sheetView>
  </sheetViews>
  <sheetFormatPr defaultRowHeight="15" x14ac:dyDescent="0.25"/>
  <cols>
    <col min="1" max="1" width="56" customWidth="1"/>
    <col min="2" max="2" width="22.5703125" bestFit="1" customWidth="1"/>
    <col min="3" max="3" width="83.7109375" customWidth="1"/>
    <col min="4" max="4" width="15.28515625" bestFit="1" customWidth="1"/>
  </cols>
  <sheetData>
    <row r="1" spans="1:4" x14ac:dyDescent="0.25">
      <c r="A1" s="36" t="s">
        <v>97</v>
      </c>
      <c r="B1" s="36"/>
      <c r="C1" s="36"/>
      <c r="D1" s="36"/>
    </row>
    <row r="2" spans="1:4" x14ac:dyDescent="0.25">
      <c r="A2" s="37" t="s">
        <v>98</v>
      </c>
      <c r="B2" s="37"/>
      <c r="C2" s="37"/>
      <c r="D2" s="37"/>
    </row>
    <row r="3" spans="1:4" x14ac:dyDescent="0.25">
      <c r="A3" s="37"/>
      <c r="B3" s="37"/>
      <c r="C3" s="37"/>
      <c r="D3" s="37"/>
    </row>
    <row r="4" spans="1:4" x14ac:dyDescent="0.25">
      <c r="A4" s="37"/>
      <c r="B4" s="37"/>
      <c r="C4" s="37"/>
      <c r="D4" s="37"/>
    </row>
    <row r="5" spans="1:4" x14ac:dyDescent="0.25">
      <c r="A5" s="37"/>
      <c r="B5" s="37"/>
      <c r="C5" s="37"/>
      <c r="D5" s="37"/>
    </row>
    <row r="6" spans="1:4" x14ac:dyDescent="0.25">
      <c r="A6" s="37"/>
      <c r="B6" s="37"/>
      <c r="C6" s="37"/>
      <c r="D6" s="37"/>
    </row>
    <row r="7" spans="1:4" x14ac:dyDescent="0.25">
      <c r="A7" s="37"/>
      <c r="B7" s="37"/>
      <c r="C7" s="37"/>
      <c r="D7" s="37"/>
    </row>
    <row r="8" spans="1:4" x14ac:dyDescent="0.25">
      <c r="A8" s="37"/>
      <c r="B8" s="37"/>
      <c r="C8" s="37"/>
      <c r="D8" s="37"/>
    </row>
    <row r="10" spans="1:4" x14ac:dyDescent="0.25">
      <c r="A10" s="3" t="s">
        <v>68</v>
      </c>
      <c r="B10" s="3" t="s">
        <v>69</v>
      </c>
      <c r="C10" s="3" t="s">
        <v>33</v>
      </c>
      <c r="D10" s="3" t="s">
        <v>0</v>
      </c>
    </row>
    <row r="11" spans="1:4" x14ac:dyDescent="0.25">
      <c r="A11" s="9" t="s">
        <v>1</v>
      </c>
      <c r="B11" s="10">
        <v>50</v>
      </c>
      <c r="C11" s="10" t="s">
        <v>1</v>
      </c>
      <c r="D11" s="11" t="e">
        <f>SUM(D12:D14)</f>
        <v>#N/A</v>
      </c>
    </row>
    <row r="12" spans="1:4" x14ac:dyDescent="0.25">
      <c r="A12" s="4" t="s">
        <v>11</v>
      </c>
      <c r="B12">
        <v>45</v>
      </c>
      <c r="C12" s="16"/>
      <c r="D12" s="5" t="e" cm="1">
        <f t="array" ref="D12">_xlfn.IFS(C12='Priority Project Tables'!A3,'Priority Project Tables'!B3,C12='Priority Project Tables'!A4,'Priority Project Tables'!B4,C12='Priority Project Tables'!A5,'Priority Project Tables'!B5,C12='Priority Project Tables'!A6,'Priority Project Tables'!B6,C12='Priority Project Tables'!A7,'Priority Project Tables'!B7,C12='Priority Project Tables'!A8,'Priority Project Tables'!B8,C12='Priority Project Tables'!A9,'Priority Project Tables'!B9,C12='Priority Project Tables'!A10,'Priority Project Tables'!B10,C12='Priority Project Tables'!A11,'Priority Project Tables'!B11,C12='Priority Project Tables'!A12,'Priority Project Tables'!B12)</f>
        <v>#N/A</v>
      </c>
    </row>
    <row r="13" spans="1:4" x14ac:dyDescent="0.25">
      <c r="A13" s="4" t="s">
        <v>12</v>
      </c>
      <c r="B13">
        <v>45</v>
      </c>
      <c r="C13" s="16"/>
      <c r="D13" s="5" cm="1">
        <f t="array" ref="D13">_xlfn.IFS(C13='Priority Project Tables'!A16,'Priority Project Tables'!B16,C13='Priority Project Tables'!A17,'Priority Project Tables'!B17,C13='Priority Project Tables'!A18,'Priority Project Tables'!B18,C13='Priority Project Tables'!A19,'Priority Project Tables'!B19,C13='Priority Project Tables'!A20,'Priority Project Tables'!B20,C13='Priority Project Tables'!A21,'Priority Project Tables'!B21,C13='Priority Project Tables'!A22,'Priority Project Tables'!B22,C13='Priority Project Tables'!A23,'Priority Project Tables'!B23,C13='Priority Project Tables'!A24,'Priority Project Tables'!B24,C13='Priority Project Tables'!A25,'Priority Project Tables'!B25)</f>
        <v>0</v>
      </c>
    </row>
    <row r="14" spans="1:4" x14ac:dyDescent="0.25">
      <c r="A14" s="6" t="s">
        <v>9</v>
      </c>
      <c r="B14" s="7">
        <v>5</v>
      </c>
      <c r="C14" s="17"/>
      <c r="D14" s="8" t="e" cm="1">
        <f t="array" ref="D14">_xlfn.IFS(C14='Priority Project Tables'!A28,'Priority Project Tables'!B28,C14='Priority Project Tables'!A29,'Priority Project Tables'!B29,C14='Priority Project Tables'!A30,'Priority Project Tables'!B30,C14='Priority Project Tables'!A31,'Priority Project Tables'!B31,C14='Priority Project Tables'!A32,'Priority Project Tables'!B33)</f>
        <v>#N/A</v>
      </c>
    </row>
    <row r="15" spans="1:4" x14ac:dyDescent="0.25">
      <c r="A15" s="9" t="s">
        <v>2</v>
      </c>
      <c r="B15" s="10">
        <v>15</v>
      </c>
      <c r="C15" s="10" t="s">
        <v>2</v>
      </c>
      <c r="D15" s="11" t="e">
        <f>SUM(D16)</f>
        <v>#N/A</v>
      </c>
    </row>
    <row r="16" spans="1:4" x14ac:dyDescent="0.25">
      <c r="A16" s="6" t="s">
        <v>13</v>
      </c>
      <c r="B16" s="7">
        <v>15</v>
      </c>
      <c r="C16" s="17"/>
      <c r="D16" s="8" t="e" cm="1">
        <f t="array" ref="D16">_xlfn.IFS(C16='Priority Project Tables'!A35,'Priority Project Tables'!B35,C16='Priority Project Tables'!A36,'Priority Project Tables'!B36,C16='Priority Project Tables'!A37,'Priority Project Tables'!B37,C16='Priority Project Tables'!A38,'Priority Project Tables'!B38,C16='Priority Project Tables'!A39,'Priority Project Tables'!B39)</f>
        <v>#N/A</v>
      </c>
    </row>
    <row r="17" spans="1:4" x14ac:dyDescent="0.25">
      <c r="A17" s="9" t="s">
        <v>3</v>
      </c>
      <c r="B17" s="10">
        <v>10</v>
      </c>
      <c r="C17" s="10" t="s">
        <v>3</v>
      </c>
      <c r="D17" s="11" t="e">
        <f>SUM(D18:D23)</f>
        <v>#N/A</v>
      </c>
    </row>
    <row r="18" spans="1:4" x14ac:dyDescent="0.25">
      <c r="A18" s="4" t="s">
        <v>14</v>
      </c>
      <c r="B18">
        <v>5</v>
      </c>
      <c r="C18" s="18"/>
      <c r="D18" s="5" t="e" cm="1">
        <f t="array" ref="D18">_xlfn.IFS(C18='Priority Project Tables'!$A$42,'Priority Project Tables'!$B$42,C18='Priority Project Tables'!$A$43,'Priority Project Tables'!$B$43,C18='Priority Project Tables'!$A$44,'Priority Project Tables'!$B$44,C18='Priority Project Tables'!$A$45,'Priority Project Tables'!$B$45,C18='Priority Project Tables'!$A$46,'Priority Project Tables'!$B$46,C18='Priority Project Tables'!$A$47,'Priority Project Tables'!$B$47,C18='Priority Project Tables'!$A$48,'Priority Project Tables'!$B$48)</f>
        <v>#N/A</v>
      </c>
    </row>
    <row r="19" spans="1:4" x14ac:dyDescent="0.25">
      <c r="A19" s="4" t="s">
        <v>15</v>
      </c>
      <c r="B19">
        <v>2</v>
      </c>
      <c r="C19" s="18"/>
      <c r="D19" s="5" t="e" cm="1">
        <f t="array" ref="D19">_xlfn.IFS(C19='Priority Project Tables'!$A$42,'Priority Project Tables'!$B$42,C19='Priority Project Tables'!$A$43,'Priority Project Tables'!$B$43,C19='Priority Project Tables'!$A$44,'Priority Project Tables'!$B$44,C19='Priority Project Tables'!$A$45,'Priority Project Tables'!$B$45,C19='Priority Project Tables'!$A$46,'Priority Project Tables'!$B$46,C19='Priority Project Tables'!$A$47,'Priority Project Tables'!$B$47,C19='Priority Project Tables'!$A$48,'Priority Project Tables'!$B$48)</f>
        <v>#N/A</v>
      </c>
    </row>
    <row r="20" spans="1:4" x14ac:dyDescent="0.25">
      <c r="A20" s="4" t="s">
        <v>16</v>
      </c>
      <c r="B20">
        <v>1</v>
      </c>
      <c r="C20" s="18"/>
      <c r="D20" s="5" t="e" cm="1">
        <f t="array" ref="D20">_xlfn.IFS(C20='Priority Project Tables'!$A$42,'Priority Project Tables'!$B$42,C20='Priority Project Tables'!$A$43,'Priority Project Tables'!$B$43,C20='Priority Project Tables'!$A$44,'Priority Project Tables'!$B$44,C20='Priority Project Tables'!$A$45,'Priority Project Tables'!$B$45,C20='Priority Project Tables'!$A$46,'Priority Project Tables'!$B$46,C20='Priority Project Tables'!$A$47,'Priority Project Tables'!$B$47,C20='Priority Project Tables'!$A$48,'Priority Project Tables'!$B$48)</f>
        <v>#N/A</v>
      </c>
    </row>
    <row r="21" spans="1:4" x14ac:dyDescent="0.25">
      <c r="A21" s="4" t="s">
        <v>17</v>
      </c>
      <c r="B21">
        <v>1</v>
      </c>
      <c r="C21" s="18"/>
      <c r="D21" s="5" t="e" cm="1">
        <f t="array" ref="D21">_xlfn.IFS(C21='Priority Project Tables'!$A$42,'Priority Project Tables'!$B$42,C21='Priority Project Tables'!$A$43,'Priority Project Tables'!$B$43,C21='Priority Project Tables'!$A$44,'Priority Project Tables'!$B$44,C21='Priority Project Tables'!$A$45,'Priority Project Tables'!$B$45,C21='Priority Project Tables'!$A$46,'Priority Project Tables'!$B$46,C21='Priority Project Tables'!$A$47,'Priority Project Tables'!$B$47,C21='Priority Project Tables'!$A$48,'Priority Project Tables'!$B$48)</f>
        <v>#N/A</v>
      </c>
    </row>
    <row r="22" spans="1:4" x14ac:dyDescent="0.25">
      <c r="A22" s="4" t="s">
        <v>18</v>
      </c>
      <c r="B22">
        <v>0.5</v>
      </c>
      <c r="C22" s="18"/>
      <c r="D22" s="5" t="e" cm="1">
        <f t="array" ref="D22">_xlfn.IFS(C22='Priority Project Tables'!$A$42,'Priority Project Tables'!$B$42,C22='Priority Project Tables'!$A$43,'Priority Project Tables'!$B$43,C22='Priority Project Tables'!$A$44,'Priority Project Tables'!$B$44,C22='Priority Project Tables'!$A$45,'Priority Project Tables'!$B$45,C22='Priority Project Tables'!$A$46,'Priority Project Tables'!$B$46,C22='Priority Project Tables'!$A$47,'Priority Project Tables'!$B$47,C22='Priority Project Tables'!$A$48,'Priority Project Tables'!$B$48)</f>
        <v>#N/A</v>
      </c>
    </row>
    <row r="23" spans="1:4" x14ac:dyDescent="0.25">
      <c r="A23" s="6" t="s">
        <v>19</v>
      </c>
      <c r="B23" s="7">
        <v>0.5</v>
      </c>
      <c r="C23" s="17"/>
      <c r="D23" s="8" t="e" cm="1">
        <f t="array" ref="D23">_xlfn.IFS(C23='Priority Project Tables'!$A$42,'Priority Project Tables'!$B$42,C23='Priority Project Tables'!$A$43,'Priority Project Tables'!$B$43,C23='Priority Project Tables'!$A$44,'Priority Project Tables'!$B$44,C23='Priority Project Tables'!$A$45,'Priority Project Tables'!$B$45,C23='Priority Project Tables'!$A$46,'Priority Project Tables'!$B$46,C23='Priority Project Tables'!$A$47,'Priority Project Tables'!$B$47,C23='Priority Project Tables'!$A$48,'Priority Project Tables'!$B$48)</f>
        <v>#N/A</v>
      </c>
    </row>
    <row r="24" spans="1:4" x14ac:dyDescent="0.25">
      <c r="A24" s="9" t="s">
        <v>4</v>
      </c>
      <c r="B24" s="10">
        <v>8</v>
      </c>
      <c r="C24" s="10" t="s">
        <v>4</v>
      </c>
      <c r="D24" s="11" t="e">
        <f>SUM(D25:D26)</f>
        <v>#N/A</v>
      </c>
    </row>
    <row r="25" spans="1:4" x14ac:dyDescent="0.25">
      <c r="A25" s="4" t="s">
        <v>4</v>
      </c>
      <c r="B25">
        <v>4</v>
      </c>
      <c r="C25" s="18"/>
      <c r="D25" s="5" t="e" cm="1">
        <f t="array" ref="D25">_xlfn.IFS(C25='Priority Project Tables'!$A$51,'Priority Project Tables'!$B$51,C25='Priority Project Tables'!$A$52,'Priority Project Tables'!$B$52,C25='Priority Project Tables'!$A$53,'Priority Project Tables'!$B$53,C25='Priority Project Tables'!$A$54,'Priority Project Tables'!$B$54,C25='Priority Project Tables'!$A$55,'Priority Project Tables'!$B$55)</f>
        <v>#N/A</v>
      </c>
    </row>
    <row r="26" spans="1:4" x14ac:dyDescent="0.25">
      <c r="A26" s="28" t="s">
        <v>20</v>
      </c>
      <c r="B26" s="30">
        <v>4</v>
      </c>
      <c r="C26" s="18"/>
      <c r="D26" s="5" t="e" cm="1">
        <f t="array" ref="D26">_xlfn.IFS(C26='Priority Project Tables'!$A$58,'Priority Project Tables'!$B$58,C26='Priority Project Tables'!$A$59,'Priority Project Tables'!$B$59,C26='Priority Project Tables'!$A$60,'Priority Project Tables'!$B$60,C26='Priority Project Tables'!$A$61,'Priority Project Tables'!$B$61,C26='Priority Project Tables'!$A$62,'Priority Project Tables'!$B$62,C26='Priority Project Tables'!$A$63,'Priority Project Tables'!$B$63)</f>
        <v>#N/A</v>
      </c>
    </row>
    <row r="27" spans="1:4" x14ac:dyDescent="0.25">
      <c r="A27" s="28"/>
      <c r="B27" s="30"/>
      <c r="C27" s="18"/>
      <c r="D27" s="5" t="e" cm="1">
        <f t="array" ref="D27">_xlfn.IFS(C27='Priority Project Tables'!$A$58,'Priority Project Tables'!$B$58,C27='Priority Project Tables'!$A$59,'Priority Project Tables'!$B$59,C27='Priority Project Tables'!$A$60,'Priority Project Tables'!$B$60,C27='Priority Project Tables'!$A$61,'Priority Project Tables'!$B$61,C27='Priority Project Tables'!$A$62,'Priority Project Tables'!$B$62,C27='Priority Project Tables'!$A$63,'Priority Project Tables'!$B$63)</f>
        <v>#N/A</v>
      </c>
    </row>
    <row r="28" spans="1:4" x14ac:dyDescent="0.25">
      <c r="A28" s="28"/>
      <c r="B28" s="30"/>
      <c r="C28" s="18"/>
      <c r="D28" s="5" t="e" cm="1">
        <f t="array" ref="D28">_xlfn.IFS(C28='Priority Project Tables'!$A$58,'Priority Project Tables'!$B$58,C28='Priority Project Tables'!$A$59,'Priority Project Tables'!$B$59,C28='Priority Project Tables'!$A$60,'Priority Project Tables'!$B$60,C28='Priority Project Tables'!$A$61,'Priority Project Tables'!$B$61,C28='Priority Project Tables'!$A$62,'Priority Project Tables'!$B$62,C28='Priority Project Tables'!$A$63,'Priority Project Tables'!$B$63)</f>
        <v>#N/A</v>
      </c>
    </row>
    <row r="29" spans="1:4" x14ac:dyDescent="0.25">
      <c r="A29" s="29"/>
      <c r="B29" s="31"/>
      <c r="C29" s="17"/>
      <c r="D29" s="8" t="e" cm="1">
        <f t="array" ref="D29">_xlfn.IFS(C29='Priority Project Tables'!$A$58,'Priority Project Tables'!$B$58,C29='Priority Project Tables'!$A$59,'Priority Project Tables'!$B$59,C29='Priority Project Tables'!$A$60,'Priority Project Tables'!$B$60,C29='Priority Project Tables'!$A$61,'Priority Project Tables'!$B$61,C29='Priority Project Tables'!$A$62,'Priority Project Tables'!$B$62,C29='Priority Project Tables'!$A$63,'Priority Project Tables'!$B$63)</f>
        <v>#N/A</v>
      </c>
    </row>
    <row r="30" spans="1:4" x14ac:dyDescent="0.25">
      <c r="A30" s="9" t="s">
        <v>6</v>
      </c>
      <c r="B30" s="10">
        <v>7</v>
      </c>
      <c r="C30" s="10" t="s">
        <v>6</v>
      </c>
      <c r="D30" s="11" t="e">
        <f>SUM(D31:D37)</f>
        <v>#N/A</v>
      </c>
    </row>
    <row r="31" spans="1:4" x14ac:dyDescent="0.25">
      <c r="A31" s="4" t="s">
        <v>24</v>
      </c>
      <c r="B31">
        <v>1</v>
      </c>
      <c r="C31" s="18"/>
      <c r="D31" s="5" t="e" cm="1">
        <f t="array" ref="D31">_xlfn.IFS(C31='Priority Project Tables'!$A$66,'Priority Project Tables'!$B$66,C31='Priority Project Tables'!$A$67,'Priority Project Tables'!$B$67,C31='Priority Project Tables'!$A$68,'Priority Project Tables'!$B$68,C31='Priority Project Tables'!$A$69,'Priority Project Tables'!$B$69,C31='Priority Project Tables'!$A$70,'Priority Project Tables'!$B$70,C31='Priority Project Tables'!$A$71,'Priority Project Tables'!$B$71)</f>
        <v>#N/A</v>
      </c>
    </row>
    <row r="32" spans="1:4" x14ac:dyDescent="0.25">
      <c r="A32" s="4" t="s">
        <v>25</v>
      </c>
      <c r="B32">
        <v>1</v>
      </c>
      <c r="C32" s="18"/>
      <c r="D32" s="5" t="e" cm="1">
        <f t="array" ref="D32">_xlfn.IFS(C32='Priority Project Tables'!$A$66,'Priority Project Tables'!$B$66,C32='Priority Project Tables'!$A$67,'Priority Project Tables'!$B$67,C32='Priority Project Tables'!$A$68,'Priority Project Tables'!$B$68,C32='Priority Project Tables'!$A$69,'Priority Project Tables'!$B$69,C32='Priority Project Tables'!$A$70,'Priority Project Tables'!$B$70,C32='Priority Project Tables'!$A$71,'Priority Project Tables'!$B$71)</f>
        <v>#N/A</v>
      </c>
    </row>
    <row r="33" spans="1:4" x14ac:dyDescent="0.25">
      <c r="A33" s="4" t="s">
        <v>26</v>
      </c>
      <c r="B33">
        <v>1</v>
      </c>
      <c r="C33" s="18"/>
      <c r="D33" s="5" t="e" cm="1">
        <f t="array" ref="D33">_xlfn.IFS(C33='Priority Project Tables'!$A$66,'Priority Project Tables'!$B$66,C33='Priority Project Tables'!$A$67,'Priority Project Tables'!$B$67,C33='Priority Project Tables'!$A$68,'Priority Project Tables'!$B$68,C33='Priority Project Tables'!$A$69,'Priority Project Tables'!$B$69,C33='Priority Project Tables'!$A$70,'Priority Project Tables'!$B$70,C33='Priority Project Tables'!$A$71,'Priority Project Tables'!$B$71)</f>
        <v>#N/A</v>
      </c>
    </row>
    <row r="34" spans="1:4" x14ac:dyDescent="0.25">
      <c r="A34" s="4" t="s">
        <v>28</v>
      </c>
      <c r="B34">
        <v>1</v>
      </c>
      <c r="C34" s="18"/>
      <c r="D34" s="5" t="e" cm="1">
        <f t="array" ref="D34">_xlfn.IFS(C34='Priority Project Tables'!$A$66,'Priority Project Tables'!$B$66,C34='Priority Project Tables'!$A$67,'Priority Project Tables'!$B$67,C34='Priority Project Tables'!$A$68,'Priority Project Tables'!$B$68,C34='Priority Project Tables'!$A$69,'Priority Project Tables'!$B$69,C34='Priority Project Tables'!$A$70,'Priority Project Tables'!$B$70,C34='Priority Project Tables'!$A$71,'Priority Project Tables'!$B$71)</f>
        <v>#N/A</v>
      </c>
    </row>
    <row r="35" spans="1:4" x14ac:dyDescent="0.25">
      <c r="A35" s="32" t="s">
        <v>27</v>
      </c>
      <c r="B35" s="34">
        <v>3</v>
      </c>
      <c r="C35" s="18"/>
      <c r="D35" s="5" t="e" cm="1">
        <f t="array" ref="D35">_xlfn.IFS(C35='Priority Project Tables'!$A$66,'Priority Project Tables'!$B$66,C35='Priority Project Tables'!$A$67,'Priority Project Tables'!$B$67,C35='Priority Project Tables'!$A$68,'Priority Project Tables'!$B$68,C35='Priority Project Tables'!$A$69,'Priority Project Tables'!$B$69,C35='Priority Project Tables'!$A$70,'Priority Project Tables'!$B$70,C35='Priority Project Tables'!$A$71,'Priority Project Tables'!$B$71)</f>
        <v>#N/A</v>
      </c>
    </row>
    <row r="36" spans="1:4" x14ac:dyDescent="0.25">
      <c r="A36" s="32"/>
      <c r="B36" s="34"/>
      <c r="C36" s="18"/>
      <c r="D36" s="5" t="e" cm="1">
        <f t="array" ref="D36">_xlfn.IFS(C36='Priority Project Tables'!$A$66,'Priority Project Tables'!$B$66,C36='Priority Project Tables'!$A$67,'Priority Project Tables'!$B$67,C36='Priority Project Tables'!$A$68,'Priority Project Tables'!$B$68,C36='Priority Project Tables'!$A$69,'Priority Project Tables'!$B$69,C36='Priority Project Tables'!$A$70,'Priority Project Tables'!$B$70,C36='Priority Project Tables'!$A$71,'Priority Project Tables'!$B$71)</f>
        <v>#N/A</v>
      </c>
    </row>
    <row r="37" spans="1:4" x14ac:dyDescent="0.25">
      <c r="A37" s="33"/>
      <c r="B37" s="35"/>
      <c r="C37" s="17"/>
      <c r="D37" s="8" t="e" cm="1">
        <f t="array" ref="D37">_xlfn.IFS(C37='Priority Project Tables'!$A$66,'Priority Project Tables'!$B$66,C37='Priority Project Tables'!$A$67,'Priority Project Tables'!$B$67,C37='Priority Project Tables'!$A$68,'Priority Project Tables'!$B$68,C37='Priority Project Tables'!$A$69,'Priority Project Tables'!$B$69,C37='Priority Project Tables'!$A$70,'Priority Project Tables'!$B$70,C37='Priority Project Tables'!$A$71,'Priority Project Tables'!$B$71)</f>
        <v>#N/A</v>
      </c>
    </row>
    <row r="38" spans="1:4" x14ac:dyDescent="0.25">
      <c r="A38" s="9" t="s">
        <v>5</v>
      </c>
      <c r="B38" s="10">
        <v>6</v>
      </c>
      <c r="C38" s="10" t="s">
        <v>5</v>
      </c>
      <c r="D38" s="11" t="e">
        <f>SUM(D39:D41)</f>
        <v>#N/A</v>
      </c>
    </row>
    <row r="39" spans="1:4" x14ac:dyDescent="0.25">
      <c r="A39" s="4" t="s">
        <v>21</v>
      </c>
      <c r="B39">
        <v>3</v>
      </c>
      <c r="C39" s="18"/>
      <c r="D39" s="5" t="e" cm="1">
        <f t="array" ref="D39">_xlfn.IFS(C39='Priority Project Tables'!$A$74,'Priority Project Tables'!$B$74,C39='Priority Project Tables'!$A$75,'Priority Project Tables'!$B$75,C39='Priority Project Tables'!$A$76,'Priority Project Tables'!$B$76,C39='Priority Project Tables'!$A$77,'Priority Project Tables'!$B$77)</f>
        <v>#N/A</v>
      </c>
    </row>
    <row r="40" spans="1:4" x14ac:dyDescent="0.25">
      <c r="A40" s="4" t="s">
        <v>22</v>
      </c>
      <c r="B40">
        <v>1</v>
      </c>
      <c r="C40" s="18"/>
      <c r="D40" s="5" t="e" cm="1">
        <f t="array" ref="D40">_xlfn.IFS(C40='Priority Project Tables'!$A$74,'Priority Project Tables'!$B$74,C40='Priority Project Tables'!$A$75,'Priority Project Tables'!$B$75,C40='Priority Project Tables'!$A$76,'Priority Project Tables'!$B$76,C40='Priority Project Tables'!$A$77,'Priority Project Tables'!$B$77)</f>
        <v>#N/A</v>
      </c>
    </row>
    <row r="41" spans="1:4" x14ac:dyDescent="0.25">
      <c r="A41" s="6" t="s">
        <v>23</v>
      </c>
      <c r="B41" s="7">
        <v>2</v>
      </c>
      <c r="C41" s="17"/>
      <c r="D41" s="8" t="e" cm="1">
        <f t="array" ref="D41">_xlfn.IFS(C41='Priority Project Tables'!$A$74,'Priority Project Tables'!$B$74,C41='Priority Project Tables'!$A$75,'Priority Project Tables'!$B$75,C41='Priority Project Tables'!$A$76,'Priority Project Tables'!$B$76,C41='Priority Project Tables'!$A$77,'Priority Project Tables'!$B$77)</f>
        <v>#N/A</v>
      </c>
    </row>
    <row r="42" spans="1:4" x14ac:dyDescent="0.25">
      <c r="A42" s="9" t="s">
        <v>7</v>
      </c>
      <c r="B42" s="10">
        <v>3</v>
      </c>
      <c r="C42" s="10" t="s">
        <v>7</v>
      </c>
      <c r="D42" s="11" t="e">
        <f>SUM(D43:D45)</f>
        <v>#N/A</v>
      </c>
    </row>
    <row r="43" spans="1:4" x14ac:dyDescent="0.25">
      <c r="A43" s="4" t="s">
        <v>29</v>
      </c>
      <c r="B43">
        <v>1</v>
      </c>
      <c r="C43" s="18"/>
      <c r="D43" s="5" t="e" cm="1">
        <f t="array" ref="D43">_xlfn.IFS(C43='Priority Project Tables'!$A$80,'Priority Project Tables'!$B$80,C43='Priority Project Tables'!$A$81,'Priority Project Tables'!$B$81,C43='Priority Project Tables'!$A$82,'Priority Project Tables'!$B$82,C43='Priority Project Tables'!$A$83,'Priority Project Tables'!$B$83)</f>
        <v>#N/A</v>
      </c>
    </row>
    <row r="44" spans="1:4" x14ac:dyDescent="0.25">
      <c r="A44" s="4" t="s">
        <v>30</v>
      </c>
      <c r="B44">
        <v>1</v>
      </c>
      <c r="C44" s="18"/>
      <c r="D44" s="5" t="e" cm="1">
        <f t="array" ref="D44">_xlfn.IFS(C44='Priority Project Tables'!$A$80,'Priority Project Tables'!$B$80,C44='Priority Project Tables'!$A$81,'Priority Project Tables'!$B$81,C44='Priority Project Tables'!$A$82,'Priority Project Tables'!$B$82,C44='Priority Project Tables'!$A$83,'Priority Project Tables'!$B$83)</f>
        <v>#N/A</v>
      </c>
    </row>
    <row r="45" spans="1:4" x14ac:dyDescent="0.25">
      <c r="A45" s="6" t="s">
        <v>31</v>
      </c>
      <c r="B45" s="7">
        <v>1</v>
      </c>
      <c r="C45" s="17"/>
      <c r="D45" s="8" t="e" cm="1">
        <f t="array" ref="D45">_xlfn.IFS(C45='Priority Project Tables'!$A$80,'Priority Project Tables'!$B$80,C45='Priority Project Tables'!$A$81,'Priority Project Tables'!$B$81,C45='Priority Project Tables'!$A$82,'Priority Project Tables'!$B$82,C45='Priority Project Tables'!$A$83,'Priority Project Tables'!$B$83)</f>
        <v>#N/A</v>
      </c>
    </row>
    <row r="46" spans="1:4" x14ac:dyDescent="0.25">
      <c r="A46" s="9" t="s">
        <v>8</v>
      </c>
      <c r="B46" s="10">
        <v>1</v>
      </c>
      <c r="C46" s="10" t="s">
        <v>8</v>
      </c>
      <c r="D46" s="11" t="e">
        <f>SUM(D47)</f>
        <v>#N/A</v>
      </c>
    </row>
    <row r="47" spans="1:4" x14ac:dyDescent="0.25">
      <c r="A47" s="6" t="s">
        <v>32</v>
      </c>
      <c r="B47" s="7">
        <v>1</v>
      </c>
      <c r="C47" s="17"/>
      <c r="D47" s="8" t="e" cm="1">
        <f t="array" ref="D47">_xlfn.IFS(C47='Priority Project Tables'!$A$86,'Priority Project Tables'!$B$86,C47='Priority Project Tables'!$A$87,'Priority Project Tables'!$B$87)</f>
        <v>#N/A</v>
      </c>
    </row>
    <row r="48" spans="1:4" x14ac:dyDescent="0.25">
      <c r="A48" s="12" t="s">
        <v>67</v>
      </c>
      <c r="B48" s="13"/>
      <c r="C48" s="13"/>
      <c r="D48" s="14" t="e">
        <f>SUM(D46,D42,D38,D30,D24,D17,D15,D11)</f>
        <v>#N/A</v>
      </c>
    </row>
  </sheetData>
  <mergeCells count="6">
    <mergeCell ref="A26:A29"/>
    <mergeCell ref="B26:B29"/>
    <mergeCell ref="A35:A37"/>
    <mergeCell ref="B35:B37"/>
    <mergeCell ref="A1:D1"/>
    <mergeCell ref="A2:D8"/>
  </mergeCells>
  <pageMargins left="0.7" right="0.7" top="0.75" bottom="0.75" header="0.3" footer="0.3"/>
  <extLst>
    <ext xmlns:x14="http://schemas.microsoft.com/office/spreadsheetml/2009/9/main" uri="{CCE6A557-97BC-4b89-ADB6-D9C93CAAB3DF}">
      <x14:dataValidations xmlns:xm="http://schemas.microsoft.com/office/excel/2006/main" count="11">
        <x14:dataValidation type="list" allowBlank="1" showInputMessage="1" showErrorMessage="1" xr:uid="{89A43814-55A8-4662-AE2B-E73C13E6FFCF}">
          <x14:formula1>
            <xm:f>'Priority Project Tables'!$A$28:$A$32</xm:f>
          </x14:formula1>
          <xm:sqref>C14</xm:sqref>
        </x14:dataValidation>
        <x14:dataValidation type="list" allowBlank="1" showInputMessage="1" showErrorMessage="1" xr:uid="{2A372B3C-552E-4DBF-BB2A-2159A4F6EC9E}">
          <x14:formula1>
            <xm:f>'Priority Project Tables'!$A$35:$A$39</xm:f>
          </x14:formula1>
          <xm:sqref>C16</xm:sqref>
        </x14:dataValidation>
        <x14:dataValidation type="list" allowBlank="1" showInputMessage="1" showErrorMessage="1" xr:uid="{DB79F5C5-6890-4914-8326-AE405E5678E4}">
          <x14:formula1>
            <xm:f>'Priority Project Tables'!$A$42:$A$48</xm:f>
          </x14:formula1>
          <xm:sqref>C18:C23</xm:sqref>
        </x14:dataValidation>
        <x14:dataValidation type="list" allowBlank="1" showInputMessage="1" showErrorMessage="1" xr:uid="{34519A95-EA50-4EF9-B53E-C2442498D96D}">
          <x14:formula1>
            <xm:f>'Priority Project Tables'!$A$51:$A$55</xm:f>
          </x14:formula1>
          <xm:sqref>C25</xm:sqref>
        </x14:dataValidation>
        <x14:dataValidation type="list" allowBlank="1" showInputMessage="1" showErrorMessage="1" xr:uid="{0A7B6709-1DE7-454F-BCE5-694AAAD2DC17}">
          <x14:formula1>
            <xm:f>'Priority Project Tables'!$A$58:$A$63</xm:f>
          </x14:formula1>
          <xm:sqref>C26:C29</xm:sqref>
        </x14:dataValidation>
        <x14:dataValidation type="list" allowBlank="1" showInputMessage="1" showErrorMessage="1" xr:uid="{1B964F1C-D96C-479A-AC8B-B5D258F8FEE2}">
          <x14:formula1>
            <xm:f>'Priority Project Tables'!$A$66:$A$71</xm:f>
          </x14:formula1>
          <xm:sqref>C31:C37</xm:sqref>
        </x14:dataValidation>
        <x14:dataValidation type="list" allowBlank="1" showInputMessage="1" showErrorMessage="1" xr:uid="{AB2AC77A-BF76-4B50-A20E-F115DADEDA22}">
          <x14:formula1>
            <xm:f>'Priority Project Tables'!$A$74:$A$77</xm:f>
          </x14:formula1>
          <xm:sqref>C39:C41</xm:sqref>
        </x14:dataValidation>
        <x14:dataValidation type="list" allowBlank="1" showInputMessage="1" showErrorMessage="1" xr:uid="{29482FCC-51B3-4682-94DE-E099602FFBB7}">
          <x14:formula1>
            <xm:f>'Priority Project Tables'!$A$80:$A$83</xm:f>
          </x14:formula1>
          <xm:sqref>C43:C45</xm:sqref>
        </x14:dataValidation>
        <x14:dataValidation type="list" allowBlank="1" showInputMessage="1" showErrorMessage="1" xr:uid="{DA80AB6C-6890-448C-9FB9-56E51CA18FBF}">
          <x14:formula1>
            <xm:f>'Priority Project Tables'!$A$86:$A$87</xm:f>
          </x14:formula1>
          <xm:sqref>C47</xm:sqref>
        </x14:dataValidation>
        <x14:dataValidation type="list" allowBlank="1" showInputMessage="1" showErrorMessage="1" xr:uid="{167D959C-0227-45EC-ADFC-D63E7CC99B9E}">
          <x14:formula1>
            <xm:f>'Priority Project Tables'!$A$3:$A$12</xm:f>
          </x14:formula1>
          <xm:sqref>C12</xm:sqref>
        </x14:dataValidation>
        <x14:dataValidation type="list" allowBlank="1" showInputMessage="1" showErrorMessage="1" xr:uid="{C9085442-8497-4503-B004-8894B59D88ED}">
          <x14:formula1>
            <xm:f>'Priority Project Tables'!$A$16:$A$25</xm:f>
          </x14:formula1>
          <xm:sqref>C13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74B29-E916-4346-8E4B-20A6360B7291}">
  <dimension ref="A1:B87"/>
  <sheetViews>
    <sheetView workbookViewId="0">
      <selection activeCell="A70" sqref="A70"/>
    </sheetView>
  </sheetViews>
  <sheetFormatPr defaultRowHeight="15" x14ac:dyDescent="0.25"/>
  <cols>
    <col min="1" max="1" width="42.28515625" bestFit="1" customWidth="1"/>
  </cols>
  <sheetData>
    <row r="1" spans="1:2" x14ac:dyDescent="0.25">
      <c r="A1" t="s">
        <v>11</v>
      </c>
    </row>
    <row r="2" spans="1:2" x14ac:dyDescent="0.25">
      <c r="A2" t="s">
        <v>35</v>
      </c>
      <c r="B2" t="s">
        <v>36</v>
      </c>
    </row>
    <row r="3" spans="1:2" x14ac:dyDescent="0.25">
      <c r="A3" s="2" t="s">
        <v>34</v>
      </c>
      <c r="B3">
        <v>45</v>
      </c>
    </row>
    <row r="4" spans="1:2" x14ac:dyDescent="0.25">
      <c r="A4" s="1">
        <v>0.65</v>
      </c>
      <c r="B4">
        <v>40</v>
      </c>
    </row>
    <row r="5" spans="1:2" x14ac:dyDescent="0.25">
      <c r="A5" s="1">
        <v>0.6</v>
      </c>
      <c r="B5">
        <v>35</v>
      </c>
    </row>
    <row r="6" spans="1:2" x14ac:dyDescent="0.25">
      <c r="A6" s="1">
        <v>0.55000000000000004</v>
      </c>
      <c r="B6">
        <v>30</v>
      </c>
    </row>
    <row r="7" spans="1:2" x14ac:dyDescent="0.25">
      <c r="A7" s="1">
        <v>0.5</v>
      </c>
      <c r="B7">
        <v>25</v>
      </c>
    </row>
    <row r="8" spans="1:2" x14ac:dyDescent="0.25">
      <c r="A8" s="1">
        <v>0.45</v>
      </c>
      <c r="B8">
        <v>20</v>
      </c>
    </row>
    <row r="9" spans="1:2" x14ac:dyDescent="0.25">
      <c r="A9" s="1">
        <v>0.4</v>
      </c>
      <c r="B9">
        <v>15</v>
      </c>
    </row>
    <row r="10" spans="1:2" x14ac:dyDescent="0.25">
      <c r="A10" s="1">
        <v>0.35</v>
      </c>
      <c r="B10">
        <v>10</v>
      </c>
    </row>
    <row r="11" spans="1:2" x14ac:dyDescent="0.25">
      <c r="A11" s="1">
        <v>0.3</v>
      </c>
      <c r="B11">
        <v>5</v>
      </c>
    </row>
    <row r="12" spans="1:2" x14ac:dyDescent="0.25">
      <c r="A12" s="19" t="s">
        <v>74</v>
      </c>
      <c r="B12">
        <v>0</v>
      </c>
    </row>
    <row r="14" spans="1:2" x14ac:dyDescent="0.25">
      <c r="A14" t="s">
        <v>12</v>
      </c>
    </row>
    <row r="15" spans="1:2" x14ac:dyDescent="0.25">
      <c r="A15" t="s">
        <v>35</v>
      </c>
      <c r="B15" t="s">
        <v>36</v>
      </c>
    </row>
    <row r="16" spans="1:2" x14ac:dyDescent="0.25">
      <c r="A16" s="2" t="s">
        <v>37</v>
      </c>
      <c r="B16">
        <v>45</v>
      </c>
    </row>
    <row r="17" spans="1:2" x14ac:dyDescent="0.25">
      <c r="A17" s="1">
        <v>0.4</v>
      </c>
      <c r="B17">
        <v>40</v>
      </c>
    </row>
    <row r="18" spans="1:2" x14ac:dyDescent="0.25">
      <c r="A18" s="1">
        <v>0.35</v>
      </c>
      <c r="B18">
        <v>35</v>
      </c>
    </row>
    <row r="19" spans="1:2" x14ac:dyDescent="0.25">
      <c r="A19" s="1">
        <v>0.3</v>
      </c>
      <c r="B19">
        <v>30</v>
      </c>
    </row>
    <row r="20" spans="1:2" x14ac:dyDescent="0.25">
      <c r="A20" s="1">
        <v>0.25</v>
      </c>
      <c r="B20">
        <v>25</v>
      </c>
    </row>
    <row r="21" spans="1:2" x14ac:dyDescent="0.25">
      <c r="A21" s="1">
        <v>0.2</v>
      </c>
      <c r="B21">
        <v>20</v>
      </c>
    </row>
    <row r="22" spans="1:2" x14ac:dyDescent="0.25">
      <c r="A22" s="1">
        <v>0.15</v>
      </c>
      <c r="B22">
        <v>15</v>
      </c>
    </row>
    <row r="23" spans="1:2" x14ac:dyDescent="0.25">
      <c r="A23" s="1">
        <v>0.1</v>
      </c>
      <c r="B23">
        <v>10</v>
      </c>
    </row>
    <row r="24" spans="1:2" x14ac:dyDescent="0.25">
      <c r="A24" s="1">
        <v>0.05</v>
      </c>
      <c r="B24">
        <v>5</v>
      </c>
    </row>
    <row r="25" spans="1:2" x14ac:dyDescent="0.25">
      <c r="A25" s="1">
        <v>0</v>
      </c>
      <c r="B25">
        <v>0</v>
      </c>
    </row>
    <row r="27" spans="1:2" x14ac:dyDescent="0.25">
      <c r="A27" t="s">
        <v>9</v>
      </c>
    </row>
    <row r="28" spans="1:2" x14ac:dyDescent="0.25">
      <c r="A28" t="s">
        <v>38</v>
      </c>
      <c r="B28">
        <v>5</v>
      </c>
    </row>
    <row r="29" spans="1:2" x14ac:dyDescent="0.25">
      <c r="A29" t="s">
        <v>39</v>
      </c>
      <c r="B29">
        <v>4</v>
      </c>
    </row>
    <row r="30" spans="1:2" x14ac:dyDescent="0.25">
      <c r="A30" t="s">
        <v>40</v>
      </c>
      <c r="B30">
        <v>3</v>
      </c>
    </row>
    <row r="31" spans="1:2" x14ac:dyDescent="0.25">
      <c r="A31" t="s">
        <v>41</v>
      </c>
      <c r="B31">
        <v>2</v>
      </c>
    </row>
    <row r="32" spans="1:2" x14ac:dyDescent="0.25">
      <c r="A32" t="s">
        <v>42</v>
      </c>
      <c r="B32">
        <v>0</v>
      </c>
    </row>
    <row r="34" spans="1:2" x14ac:dyDescent="0.25">
      <c r="A34" t="s">
        <v>2</v>
      </c>
    </row>
    <row r="35" spans="1:2" x14ac:dyDescent="0.25">
      <c r="A35" t="s">
        <v>43</v>
      </c>
      <c r="B35">
        <v>15</v>
      </c>
    </row>
    <row r="36" spans="1:2" x14ac:dyDescent="0.25">
      <c r="A36" t="s">
        <v>44</v>
      </c>
      <c r="B36">
        <v>10</v>
      </c>
    </row>
    <row r="37" spans="1:2" x14ac:dyDescent="0.25">
      <c r="A37" t="s">
        <v>45</v>
      </c>
      <c r="B37">
        <v>5</v>
      </c>
    </row>
    <row r="38" spans="1:2" x14ac:dyDescent="0.25">
      <c r="A38" t="s">
        <v>46</v>
      </c>
      <c r="B38">
        <v>1</v>
      </c>
    </row>
    <row r="39" spans="1:2" x14ac:dyDescent="0.25">
      <c r="A39" t="s">
        <v>47</v>
      </c>
      <c r="B39">
        <v>0</v>
      </c>
    </row>
    <row r="41" spans="1:2" x14ac:dyDescent="0.25">
      <c r="A41" t="s">
        <v>3</v>
      </c>
    </row>
    <row r="42" spans="1:2" x14ac:dyDescent="0.25">
      <c r="A42" t="s">
        <v>48</v>
      </c>
      <c r="B42">
        <v>5</v>
      </c>
    </row>
    <row r="43" spans="1:2" x14ac:dyDescent="0.25">
      <c r="A43" t="s">
        <v>49</v>
      </c>
      <c r="B43">
        <v>2</v>
      </c>
    </row>
    <row r="44" spans="1:2" x14ac:dyDescent="0.25">
      <c r="A44" t="s">
        <v>50</v>
      </c>
      <c r="B44">
        <v>1</v>
      </c>
    </row>
    <row r="45" spans="1:2" x14ac:dyDescent="0.25">
      <c r="A45" t="s">
        <v>51</v>
      </c>
      <c r="B45">
        <v>1</v>
      </c>
    </row>
    <row r="46" spans="1:2" x14ac:dyDescent="0.25">
      <c r="A46" t="s">
        <v>52</v>
      </c>
      <c r="B46">
        <v>0.5</v>
      </c>
    </row>
    <row r="47" spans="1:2" x14ac:dyDescent="0.25">
      <c r="A47" t="s">
        <v>53</v>
      </c>
      <c r="B47">
        <v>0.5</v>
      </c>
    </row>
    <row r="48" spans="1:2" x14ac:dyDescent="0.25">
      <c r="A48" t="s">
        <v>54</v>
      </c>
      <c r="B48">
        <v>0</v>
      </c>
    </row>
    <row r="50" spans="1:2" x14ac:dyDescent="0.25">
      <c r="A50" t="s">
        <v>4</v>
      </c>
    </row>
    <row r="51" spans="1:2" x14ac:dyDescent="0.25">
      <c r="A51" t="s">
        <v>55</v>
      </c>
      <c r="B51">
        <v>4</v>
      </c>
    </row>
    <row r="52" spans="1:2" x14ac:dyDescent="0.25">
      <c r="A52" t="s">
        <v>56</v>
      </c>
      <c r="B52">
        <v>3</v>
      </c>
    </row>
    <row r="53" spans="1:2" x14ac:dyDescent="0.25">
      <c r="A53" t="s">
        <v>57</v>
      </c>
      <c r="B53">
        <v>2</v>
      </c>
    </row>
    <row r="54" spans="1:2" x14ac:dyDescent="0.25">
      <c r="A54" t="s">
        <v>58</v>
      </c>
      <c r="B54">
        <v>1</v>
      </c>
    </row>
    <row r="55" spans="1:2" x14ac:dyDescent="0.25">
      <c r="A55" t="s">
        <v>59</v>
      </c>
      <c r="B55">
        <v>0</v>
      </c>
    </row>
    <row r="57" spans="1:2" x14ac:dyDescent="0.25">
      <c r="A57" t="s">
        <v>60</v>
      </c>
    </row>
    <row r="58" spans="1:2" x14ac:dyDescent="0.25">
      <c r="A58" t="s">
        <v>66</v>
      </c>
      <c r="B58">
        <v>0</v>
      </c>
    </row>
    <row r="59" spans="1:2" x14ac:dyDescent="0.25">
      <c r="A59" t="s">
        <v>61</v>
      </c>
      <c r="B59">
        <v>1</v>
      </c>
    </row>
    <row r="60" spans="1:2" x14ac:dyDescent="0.25">
      <c r="A60" t="s">
        <v>62</v>
      </c>
      <c r="B60">
        <v>1</v>
      </c>
    </row>
    <row r="61" spans="1:2" x14ac:dyDescent="0.25">
      <c r="A61" t="s">
        <v>63</v>
      </c>
      <c r="B61">
        <v>1</v>
      </c>
    </row>
    <row r="62" spans="1:2" x14ac:dyDescent="0.25">
      <c r="A62" t="s">
        <v>64</v>
      </c>
      <c r="B62">
        <v>1</v>
      </c>
    </row>
    <row r="63" spans="1:2" x14ac:dyDescent="0.25">
      <c r="A63" t="s">
        <v>65</v>
      </c>
      <c r="B63">
        <v>1</v>
      </c>
    </row>
    <row r="65" spans="1:2" x14ac:dyDescent="0.25">
      <c r="A65" t="s">
        <v>6</v>
      </c>
    </row>
    <row r="66" spans="1:2" x14ac:dyDescent="0.25">
      <c r="A66" t="s">
        <v>24</v>
      </c>
      <c r="B66">
        <v>1</v>
      </c>
    </row>
    <row r="67" spans="1:2" x14ac:dyDescent="0.25">
      <c r="A67" t="s">
        <v>25</v>
      </c>
      <c r="B67">
        <v>1</v>
      </c>
    </row>
    <row r="68" spans="1:2" x14ac:dyDescent="0.25">
      <c r="A68" t="s">
        <v>26</v>
      </c>
      <c r="B68">
        <v>1</v>
      </c>
    </row>
    <row r="69" spans="1:2" x14ac:dyDescent="0.25">
      <c r="A69" t="s">
        <v>93</v>
      </c>
      <c r="B69">
        <v>1</v>
      </c>
    </row>
    <row r="70" spans="1:2" x14ac:dyDescent="0.25">
      <c r="A70" t="s">
        <v>28</v>
      </c>
      <c r="B70">
        <v>1</v>
      </c>
    </row>
    <row r="71" spans="1:2" x14ac:dyDescent="0.25">
      <c r="A71" t="s">
        <v>66</v>
      </c>
      <c r="B71">
        <v>0</v>
      </c>
    </row>
    <row r="73" spans="1:2" x14ac:dyDescent="0.25">
      <c r="A73" t="s">
        <v>5</v>
      </c>
    </row>
    <row r="74" spans="1:2" x14ac:dyDescent="0.25">
      <c r="A74" t="s">
        <v>21</v>
      </c>
      <c r="B74">
        <v>3</v>
      </c>
    </row>
    <row r="75" spans="1:2" x14ac:dyDescent="0.25">
      <c r="A75" t="s">
        <v>22</v>
      </c>
      <c r="B75">
        <v>1</v>
      </c>
    </row>
    <row r="76" spans="1:2" x14ac:dyDescent="0.25">
      <c r="A76" t="s">
        <v>23</v>
      </c>
      <c r="B76">
        <v>2</v>
      </c>
    </row>
    <row r="77" spans="1:2" x14ac:dyDescent="0.25">
      <c r="A77" t="s">
        <v>66</v>
      </c>
      <c r="B77">
        <v>0</v>
      </c>
    </row>
    <row r="79" spans="1:2" x14ac:dyDescent="0.25">
      <c r="A79" t="s">
        <v>7</v>
      </c>
    </row>
    <row r="80" spans="1:2" x14ac:dyDescent="0.25">
      <c r="A80" t="s">
        <v>29</v>
      </c>
      <c r="B80">
        <v>1</v>
      </c>
    </row>
    <row r="81" spans="1:2" x14ac:dyDescent="0.25">
      <c r="A81" t="s">
        <v>30</v>
      </c>
      <c r="B81">
        <v>1</v>
      </c>
    </row>
    <row r="82" spans="1:2" x14ac:dyDescent="0.25">
      <c r="A82" t="s">
        <v>31</v>
      </c>
      <c r="B82">
        <v>1</v>
      </c>
    </row>
    <row r="83" spans="1:2" x14ac:dyDescent="0.25">
      <c r="A83" t="s">
        <v>66</v>
      </c>
      <c r="B83">
        <v>0</v>
      </c>
    </row>
    <row r="85" spans="1:2" x14ac:dyDescent="0.25">
      <c r="A85" t="s">
        <v>8</v>
      </c>
    </row>
    <row r="86" spans="1:2" x14ac:dyDescent="0.25">
      <c r="A86" t="s">
        <v>32</v>
      </c>
      <c r="B86">
        <v>1</v>
      </c>
    </row>
    <row r="87" spans="1:2" x14ac:dyDescent="0.25">
      <c r="A87" t="s">
        <v>66</v>
      </c>
      <c r="B87">
        <v>0</v>
      </c>
    </row>
  </sheetData>
  <sheetProtection algorithmName="SHA-512" hashValue="i2lC4WOCqD2fR5YfEd8XNZiOxWTYA64hV+7BH2Rdu4Ih4SmrqoFEi7oyc2/cMZn9geXlJb7rql2ZNfrp9uaaGg==" saltValue="bN16mhBmy+xQmtt+Ixrjx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2DFB0-B4D3-4B7B-B4D4-A1742F8CF93B}">
  <dimension ref="A1:D45"/>
  <sheetViews>
    <sheetView tabSelected="1" workbookViewId="0">
      <selection activeCell="G18" sqref="G18"/>
    </sheetView>
  </sheetViews>
  <sheetFormatPr defaultRowHeight="15" x14ac:dyDescent="0.25"/>
  <cols>
    <col min="1" max="1" width="65.85546875" bestFit="1" customWidth="1"/>
    <col min="2" max="2" width="22.5703125" bestFit="1" customWidth="1"/>
    <col min="3" max="3" width="92.28515625" customWidth="1"/>
    <col min="4" max="4" width="15.28515625" bestFit="1" customWidth="1"/>
  </cols>
  <sheetData>
    <row r="1" spans="1:4" x14ac:dyDescent="0.25">
      <c r="A1" s="38" t="s">
        <v>97</v>
      </c>
      <c r="B1" s="38"/>
      <c r="C1" s="38"/>
      <c r="D1" s="38"/>
    </row>
    <row r="2" spans="1:4" x14ac:dyDescent="0.25">
      <c r="A2" s="37" t="s">
        <v>99</v>
      </c>
      <c r="B2" s="37"/>
      <c r="C2" s="37"/>
      <c r="D2" s="37"/>
    </row>
    <row r="3" spans="1:4" x14ac:dyDescent="0.25">
      <c r="A3" s="37"/>
      <c r="B3" s="37"/>
      <c r="C3" s="37"/>
      <c r="D3" s="37"/>
    </row>
    <row r="4" spans="1:4" x14ac:dyDescent="0.25">
      <c r="A4" s="37"/>
      <c r="B4" s="37"/>
      <c r="C4" s="37"/>
      <c r="D4" s="37"/>
    </row>
    <row r="5" spans="1:4" x14ac:dyDescent="0.25">
      <c r="A5" s="37"/>
      <c r="B5" s="37"/>
      <c r="C5" s="37"/>
      <c r="D5" s="37"/>
    </row>
    <row r="6" spans="1:4" x14ac:dyDescent="0.25">
      <c r="A6" s="37"/>
      <c r="B6" s="37"/>
      <c r="C6" s="37"/>
      <c r="D6" s="37"/>
    </row>
    <row r="7" spans="1:4" x14ac:dyDescent="0.25">
      <c r="A7" s="37"/>
      <c r="B7" s="37"/>
      <c r="C7" s="37"/>
      <c r="D7" s="37"/>
    </row>
    <row r="8" spans="1:4" x14ac:dyDescent="0.25">
      <c r="A8" s="37"/>
      <c r="B8" s="37"/>
      <c r="C8" s="37"/>
      <c r="D8" s="37"/>
    </row>
    <row r="10" spans="1:4" x14ac:dyDescent="0.25">
      <c r="A10" s="21" t="s">
        <v>71</v>
      </c>
      <c r="B10" s="21" t="s">
        <v>69</v>
      </c>
      <c r="C10" s="21" t="s">
        <v>33</v>
      </c>
      <c r="D10" s="21" t="s">
        <v>0</v>
      </c>
    </row>
    <row r="11" spans="1:4" x14ac:dyDescent="0.25">
      <c r="A11" s="25" t="s">
        <v>1</v>
      </c>
      <c r="B11" s="26">
        <v>50</v>
      </c>
      <c r="C11" s="26" t="s">
        <v>1</v>
      </c>
      <c r="D11" s="27" t="e">
        <f>SUM(D12:D16)</f>
        <v>#N/A</v>
      </c>
    </row>
    <row r="12" spans="1:4" x14ac:dyDescent="0.25">
      <c r="A12" s="4" t="s">
        <v>10</v>
      </c>
      <c r="B12">
        <v>30</v>
      </c>
      <c r="C12" s="16"/>
      <c r="D12" s="5" t="e" cm="1">
        <f t="array" ref="D12">_xlfn.IFS(C12='Other Project Tables'!$A$3,'Other Project Tables'!$B$3,C12='Other Project Tables'!$A$4,'Other Project Tables'!$B$4,C12='Other Project Tables'!$A$5,'Other Project Tables'!$B$5,C12='Other Project Tables'!$A$6,'Other Project Tables'!$B$6,C12='Other Project Tables'!$A$7,'Other Project Tables'!$B$7,C12='Other Project Tables'!$A$8,'Other Project Tables'!$B$8,C12='Other Project Tables'!$A$9,'Other Project Tables'!$B$9)</f>
        <v>#N/A</v>
      </c>
    </row>
    <row r="13" spans="1:4" x14ac:dyDescent="0.25">
      <c r="A13" s="32" t="s">
        <v>73</v>
      </c>
      <c r="B13" s="34">
        <v>20</v>
      </c>
      <c r="C13" s="18"/>
      <c r="D13" s="5" t="e" cm="1">
        <f t="array" ref="D13">_xlfn.IFS(C13='Other Project Tables'!$A$13,'Other Project Tables'!$B$13,C13='Other Project Tables'!$A$14,'Other Project Tables'!$B$14,C13='Other Project Tables'!$A$15,'Other Project Tables'!$B$15,C13='Other Project Tables'!$A$16,'Other Project Tables'!$B$16)</f>
        <v>#N/A</v>
      </c>
    </row>
    <row r="14" spans="1:4" x14ac:dyDescent="0.25">
      <c r="A14" s="32"/>
      <c r="B14" s="34"/>
      <c r="C14" s="18"/>
      <c r="D14" s="5" t="e" cm="1">
        <f t="array" ref="D14">_xlfn.IFS(C14='Other Project Tables'!$A$13,'Other Project Tables'!$B$13,C14='Other Project Tables'!$A$14,'Other Project Tables'!$B$14,C14='Other Project Tables'!$A$15,'Other Project Tables'!$B$15,C14='Other Project Tables'!$A$16,'Other Project Tables'!$B$16)</f>
        <v>#N/A</v>
      </c>
    </row>
    <row r="15" spans="1:4" x14ac:dyDescent="0.25">
      <c r="A15" s="32"/>
      <c r="B15" s="34"/>
      <c r="C15" s="18"/>
      <c r="D15" s="5" t="e" cm="1">
        <f t="array" ref="D15">_xlfn.IFS(C15='Other Project Tables'!$A$13,'Other Project Tables'!$B$13,C15='Other Project Tables'!$A$14,'Other Project Tables'!$B$14,C15='Other Project Tables'!$A$15,'Other Project Tables'!$B$15,C15='Other Project Tables'!$A$16,'Other Project Tables'!$B$16)</f>
        <v>#N/A</v>
      </c>
    </row>
    <row r="16" spans="1:4" x14ac:dyDescent="0.25">
      <c r="A16" s="33"/>
      <c r="B16" s="35"/>
      <c r="C16" s="18"/>
      <c r="D16" s="5" t="e" cm="1">
        <f t="array" ref="D16">_xlfn.IFS(C16='Other Project Tables'!$A$13,'Other Project Tables'!$B$13,C16='Other Project Tables'!$A$14,'Other Project Tables'!$B$14,C16='Other Project Tables'!$A$15,'Other Project Tables'!$B$15,C16='Other Project Tables'!$A$16,'Other Project Tables'!$B$16)</f>
        <v>#N/A</v>
      </c>
    </row>
    <row r="17" spans="1:4" x14ac:dyDescent="0.25">
      <c r="A17" s="25" t="s">
        <v>2</v>
      </c>
      <c r="B17" s="26">
        <v>15</v>
      </c>
      <c r="C17" s="26" t="s">
        <v>2</v>
      </c>
      <c r="D17" s="27" t="e">
        <f>SUM(D18)</f>
        <v>#N/A</v>
      </c>
    </row>
    <row r="18" spans="1:4" x14ac:dyDescent="0.25">
      <c r="A18" s="6" t="s">
        <v>79</v>
      </c>
      <c r="B18" s="7">
        <v>15</v>
      </c>
      <c r="C18" s="17"/>
      <c r="D18" s="5" t="e" cm="1">
        <f t="array" ref="D18">_xlfn.IFS(C18='Other Project Tables'!$A$19,'Other Project Tables'!$B$19,C18='Other Project Tables'!$A$20,'Other Project Tables'!$B$20,C18='Other Project Tables'!$A$21,'Other Project Tables'!$B$21,C18='Other Project Tables'!$A$22,'Other Project Tables'!$B$22,C18='Other Project Tables'!$A$23,'Other Project Tables'!$B$23)</f>
        <v>#N/A</v>
      </c>
    </row>
    <row r="19" spans="1:4" x14ac:dyDescent="0.25">
      <c r="A19" s="25" t="s">
        <v>3</v>
      </c>
      <c r="B19" s="26">
        <v>10</v>
      </c>
      <c r="C19" s="26" t="s">
        <v>3</v>
      </c>
      <c r="D19" s="27" t="e">
        <f>SUM(D20:D25)</f>
        <v>#N/A</v>
      </c>
    </row>
    <row r="20" spans="1:4" x14ac:dyDescent="0.25">
      <c r="A20" s="4" t="s">
        <v>14</v>
      </c>
      <c r="B20">
        <v>5</v>
      </c>
      <c r="C20" s="18"/>
      <c r="D20" s="5" t="e" cm="1">
        <f t="array" ref="D20">_xlfn.IFS(C20='Other Project Tables'!$A$26,'Other Project Tables'!$B$26,C20='Other Project Tables'!$A$27,'Other Project Tables'!$B$27,C20='Other Project Tables'!$A$28,'Other Project Tables'!$B$28,C20='Other Project Tables'!$A$29,'Other Project Tables'!$B$29,C20='Other Project Tables'!$A$30,'Other Project Tables'!$B$30,C20='Other Project Tables'!$A$31,'Other Project Tables'!$B$31,C20='Other Project Tables'!$A$32,'Other Project Tables'!$B$32)</f>
        <v>#N/A</v>
      </c>
    </row>
    <row r="21" spans="1:4" x14ac:dyDescent="0.25">
      <c r="A21" s="4" t="s">
        <v>15</v>
      </c>
      <c r="B21">
        <v>2</v>
      </c>
      <c r="C21" s="18"/>
      <c r="D21" s="5" t="e" cm="1">
        <f t="array" ref="D21">_xlfn.IFS(C21='Other Project Tables'!$A$26,'Other Project Tables'!$B$26,C21='Other Project Tables'!$A$27,'Other Project Tables'!$B$27,C21='Other Project Tables'!$A$28,'Other Project Tables'!$B$28,C21='Other Project Tables'!$A$29,'Other Project Tables'!$B$29,C21='Other Project Tables'!$A$30,'Other Project Tables'!$B$30,C21='Other Project Tables'!$A$31,'Other Project Tables'!$B$31,C21='Other Project Tables'!$A$32,'Other Project Tables'!$B$32)</f>
        <v>#N/A</v>
      </c>
    </row>
    <row r="22" spans="1:4" x14ac:dyDescent="0.25">
      <c r="A22" s="4" t="s">
        <v>16</v>
      </c>
      <c r="B22">
        <v>1</v>
      </c>
      <c r="C22" s="18"/>
      <c r="D22" s="5" t="e" cm="1">
        <f t="array" ref="D22">_xlfn.IFS(C22='Other Project Tables'!$A$26,'Other Project Tables'!$B$26,C22='Other Project Tables'!$A$27,'Other Project Tables'!$B$27,C22='Other Project Tables'!$A$28,'Other Project Tables'!$B$28,C22='Other Project Tables'!$A$29,'Other Project Tables'!$B$29,C22='Other Project Tables'!$A$30,'Other Project Tables'!$B$30,C22='Other Project Tables'!$A$31,'Other Project Tables'!$B$31,C22='Other Project Tables'!$A$32,'Other Project Tables'!$B$32)</f>
        <v>#N/A</v>
      </c>
    </row>
    <row r="23" spans="1:4" x14ac:dyDescent="0.25">
      <c r="A23" s="4" t="s">
        <v>17</v>
      </c>
      <c r="B23">
        <v>1</v>
      </c>
      <c r="C23" s="18"/>
      <c r="D23" s="5" t="e" cm="1">
        <f t="array" ref="D23">_xlfn.IFS(C23='Other Project Tables'!$A$26,'Other Project Tables'!$B$26,C23='Other Project Tables'!$A$27,'Other Project Tables'!$B$27,C23='Other Project Tables'!$A$28,'Other Project Tables'!$B$28,C23='Other Project Tables'!$A$29,'Other Project Tables'!$B$29,C23='Other Project Tables'!$A$30,'Other Project Tables'!$B$30,C23='Other Project Tables'!$A$31,'Other Project Tables'!$B$31,C23='Other Project Tables'!$A$32,'Other Project Tables'!$B$32)</f>
        <v>#N/A</v>
      </c>
    </row>
    <row r="24" spans="1:4" x14ac:dyDescent="0.25">
      <c r="A24" s="4" t="s">
        <v>18</v>
      </c>
      <c r="B24">
        <v>0.5</v>
      </c>
      <c r="C24" s="18"/>
      <c r="D24" s="5" t="e" cm="1">
        <f t="array" ref="D24">_xlfn.IFS(C24='Other Project Tables'!$A$26,'Other Project Tables'!$B$26,C24='Other Project Tables'!$A$27,'Other Project Tables'!$B$27,C24='Other Project Tables'!$A$28,'Other Project Tables'!$B$28,C24='Other Project Tables'!$A$29,'Other Project Tables'!$B$29,C24='Other Project Tables'!$A$30,'Other Project Tables'!$B$30,C24='Other Project Tables'!$A$31,'Other Project Tables'!$B$31,C24='Other Project Tables'!$A$32,'Other Project Tables'!$B$32)</f>
        <v>#N/A</v>
      </c>
    </row>
    <row r="25" spans="1:4" x14ac:dyDescent="0.25">
      <c r="A25" s="6" t="s">
        <v>19</v>
      </c>
      <c r="B25">
        <v>0.5</v>
      </c>
      <c r="C25" s="17"/>
      <c r="D25" s="5" t="e" cm="1">
        <f t="array" ref="D25">_xlfn.IFS(C25='Other Project Tables'!$A$26,'Other Project Tables'!$B$26,C25='Other Project Tables'!$A$27,'Other Project Tables'!$B$27,C25='Other Project Tables'!$A$28,'Other Project Tables'!$B$28,C25='Other Project Tables'!$A$29,'Other Project Tables'!$B$29,C25='Other Project Tables'!$A$30,'Other Project Tables'!$B$30,C25='Other Project Tables'!$A$31,'Other Project Tables'!$B$31,C25='Other Project Tables'!$A$32,'Other Project Tables'!$B$32)</f>
        <v>#N/A</v>
      </c>
    </row>
    <row r="26" spans="1:4" x14ac:dyDescent="0.25">
      <c r="A26" s="25" t="s">
        <v>5</v>
      </c>
      <c r="B26" s="26">
        <v>7</v>
      </c>
      <c r="C26" s="26" t="s">
        <v>5</v>
      </c>
      <c r="D26" s="27" t="e">
        <f>SUM(D27:D29)</f>
        <v>#N/A</v>
      </c>
    </row>
    <row r="27" spans="1:4" x14ac:dyDescent="0.25">
      <c r="A27" s="4" t="s">
        <v>21</v>
      </c>
      <c r="B27">
        <v>3</v>
      </c>
      <c r="C27" s="18"/>
      <c r="D27" s="5" t="e" cm="1">
        <f t="array" ref="D27">_xlfn.IFS(C27='Other Project Tables'!$A$35,'Other Project Tables'!$B$35,C27='Other Project Tables'!$A$36,'Other Project Tables'!$B$36,C27='Other Project Tables'!$A$37,'Other Project Tables'!$B$37,C27='Other Project Tables'!$A$38,'Other Project Tables'!$B$38)</f>
        <v>#N/A</v>
      </c>
    </row>
    <row r="28" spans="1:4" x14ac:dyDescent="0.25">
      <c r="A28" s="4" t="s">
        <v>22</v>
      </c>
      <c r="B28" s="15">
        <v>1</v>
      </c>
      <c r="C28" s="18"/>
      <c r="D28" s="5" t="e" cm="1">
        <f t="array" ref="D28">_xlfn.IFS(C28='Other Project Tables'!$A$35,'Other Project Tables'!$B$35,C28='Other Project Tables'!$A$36,'Other Project Tables'!$B$36,C28='Other Project Tables'!$A$37,'Other Project Tables'!$B$37,C28='Other Project Tables'!$A$38,'Other Project Tables'!$B$38)</f>
        <v>#N/A</v>
      </c>
    </row>
    <row r="29" spans="1:4" x14ac:dyDescent="0.25">
      <c r="A29" t="s">
        <v>23</v>
      </c>
      <c r="B29" s="15">
        <v>3</v>
      </c>
      <c r="C29" s="18"/>
      <c r="D29" s="5" t="e" cm="1">
        <f t="array" ref="D29">_xlfn.IFS(C29='Other Project Tables'!$A$35,'Other Project Tables'!$B$35,C29='Other Project Tables'!$A$36,'Other Project Tables'!$B$36,C29='Other Project Tables'!$A$37,'Other Project Tables'!$B$37,C29='Other Project Tables'!$A$38,'Other Project Tables'!$B$38)</f>
        <v>#N/A</v>
      </c>
    </row>
    <row r="30" spans="1:4" x14ac:dyDescent="0.25">
      <c r="A30" s="25" t="s">
        <v>6</v>
      </c>
      <c r="B30" s="26">
        <v>7</v>
      </c>
      <c r="C30" s="25" t="s">
        <v>6</v>
      </c>
      <c r="D30" s="27" t="e">
        <f>SUM(D31:D37)</f>
        <v>#N/A</v>
      </c>
    </row>
    <row r="31" spans="1:4" x14ac:dyDescent="0.25">
      <c r="A31" s="4" t="s">
        <v>24</v>
      </c>
      <c r="B31">
        <v>1</v>
      </c>
      <c r="C31" s="18"/>
      <c r="D31" s="5" t="e" cm="1">
        <f t="array" ref="D31">_xlfn.IFS(C31='Other Project Tables'!$A$41,'Other Project Tables'!$B$41,C31='Other Project Tables'!$A$42,'Other Project Tables'!$B$42,C31='Other Project Tables'!$A$43,'Other Project Tables'!$B$43,C31='Other Project Tables'!$A$44,'Other Project Tables'!$B$44,C31='Other Project Tables'!$A$45,'Other Project Tables'!$B$45,C31='Other Project Tables'!$A$46,'Other Project Tables'!$B$46)</f>
        <v>#N/A</v>
      </c>
    </row>
    <row r="32" spans="1:4" x14ac:dyDescent="0.25">
      <c r="A32" s="4" t="s">
        <v>25</v>
      </c>
      <c r="B32">
        <v>1</v>
      </c>
      <c r="C32" s="18"/>
      <c r="D32" s="5" t="e" cm="1">
        <f t="array" ref="D32">_xlfn.IFS(C32='Other Project Tables'!$A$41,'Other Project Tables'!$B$41,C32='Other Project Tables'!$A$42,'Other Project Tables'!$B$42,C32='Other Project Tables'!$A$43,'Other Project Tables'!$B$43,C32='Other Project Tables'!$A$44,'Other Project Tables'!$B$44,C32='Other Project Tables'!$A$45,'Other Project Tables'!$B$45,C32='Other Project Tables'!$A$46,'Other Project Tables'!$B$46)</f>
        <v>#N/A</v>
      </c>
    </row>
    <row r="33" spans="1:4" x14ac:dyDescent="0.25">
      <c r="A33" s="4" t="s">
        <v>26</v>
      </c>
      <c r="B33">
        <v>1</v>
      </c>
      <c r="C33" s="18"/>
      <c r="D33" s="5" t="e" cm="1">
        <f t="array" ref="D33">_xlfn.IFS(C33='Other Project Tables'!$A$41,'Other Project Tables'!$B$41,C33='Other Project Tables'!$A$42,'Other Project Tables'!$B$42,C33='Other Project Tables'!$A$43,'Other Project Tables'!$B$43,C33='Other Project Tables'!$A$44,'Other Project Tables'!$B$44,C33='Other Project Tables'!$A$45,'Other Project Tables'!$B$45,C33='Other Project Tables'!$A$46,'Other Project Tables'!$B$46)</f>
        <v>#N/A</v>
      </c>
    </row>
    <row r="34" spans="1:4" x14ac:dyDescent="0.25">
      <c r="A34" s="4" t="s">
        <v>28</v>
      </c>
      <c r="B34">
        <v>1</v>
      </c>
      <c r="C34" s="18"/>
      <c r="D34" s="5" t="e" cm="1">
        <f t="array" ref="D34">_xlfn.IFS(C34='Other Project Tables'!$A$41,'Other Project Tables'!$B$41,C34='Other Project Tables'!$A$42,'Other Project Tables'!$B$42,C34='Other Project Tables'!$A$43,'Other Project Tables'!$B$43,C34='Other Project Tables'!$A$44,'Other Project Tables'!$B$44,C34='Other Project Tables'!$A$45,'Other Project Tables'!$B$45,C34='Other Project Tables'!$A$46,'Other Project Tables'!$B$46)</f>
        <v>#N/A</v>
      </c>
    </row>
    <row r="35" spans="1:4" x14ac:dyDescent="0.25">
      <c r="A35" s="32" t="s">
        <v>27</v>
      </c>
      <c r="B35" s="34">
        <v>3</v>
      </c>
      <c r="C35" s="18"/>
      <c r="D35" s="5" t="e" cm="1">
        <f t="array" ref="D35">_xlfn.IFS(C35='Other Project Tables'!$A$41,'Other Project Tables'!$B$41,C35='Other Project Tables'!$A$42,'Other Project Tables'!$B$42,C35='Other Project Tables'!$A$43,'Other Project Tables'!$B$43,C35='Other Project Tables'!$A$44,'Other Project Tables'!$B$44,C35='Other Project Tables'!$A$45,'Other Project Tables'!$B$45,C35='Other Project Tables'!$A$46,'Other Project Tables'!$B$46)</f>
        <v>#N/A</v>
      </c>
    </row>
    <row r="36" spans="1:4" x14ac:dyDescent="0.25">
      <c r="A36" s="32"/>
      <c r="B36" s="34"/>
      <c r="C36" s="18"/>
      <c r="D36" s="5" t="e" cm="1">
        <f t="array" ref="D36">_xlfn.IFS(C36='Other Project Tables'!$A$41,'Other Project Tables'!$B$41,C36='Other Project Tables'!$A$42,'Other Project Tables'!$B$42,C36='Other Project Tables'!$A$43,'Other Project Tables'!$B$43,C36='Other Project Tables'!$A$44,'Other Project Tables'!$B$44,C36='Other Project Tables'!$A$45,'Other Project Tables'!$B$45,C36='Other Project Tables'!$A$46,'Other Project Tables'!$B$46)</f>
        <v>#N/A</v>
      </c>
    </row>
    <row r="37" spans="1:4" x14ac:dyDescent="0.25">
      <c r="A37" s="33"/>
      <c r="B37" s="35"/>
      <c r="C37" s="17"/>
      <c r="D37" s="5" t="e" cm="1">
        <f t="array" ref="D37">_xlfn.IFS(C37='Other Project Tables'!$A$41,'Other Project Tables'!$B$41,C37='Other Project Tables'!$A$42,'Other Project Tables'!$B$42,C37='Other Project Tables'!$A$43,'Other Project Tables'!$B$43,C37='Other Project Tables'!$A$44,'Other Project Tables'!$B$44,C37='Other Project Tables'!$A$45,'Other Project Tables'!$B$45,C37='Other Project Tables'!$A$46,'Other Project Tables'!$B$46)</f>
        <v>#N/A</v>
      </c>
    </row>
    <row r="38" spans="1:4" x14ac:dyDescent="0.25">
      <c r="A38" s="25" t="s">
        <v>70</v>
      </c>
      <c r="B38" s="26">
        <v>6</v>
      </c>
      <c r="C38" s="25" t="s">
        <v>70</v>
      </c>
      <c r="D38" s="27" t="e">
        <f>SUM(D39:D39)</f>
        <v>#N/A</v>
      </c>
    </row>
    <row r="39" spans="1:4" x14ac:dyDescent="0.25">
      <c r="A39" s="4" t="s">
        <v>95</v>
      </c>
      <c r="B39">
        <v>6</v>
      </c>
      <c r="C39" s="18"/>
      <c r="D39" s="5" t="e" cm="1">
        <f t="array" ref="D39">_xlfn.IFS(C39='Other Project Tables'!$A$49,'Other Project Tables'!$B$49,C39='Other Project Tables'!$A$50,'Other Project Tables'!$B$50,C39='Other Project Tables'!$A$51,'Other Project Tables'!$B$51,C39='Other Project Tables'!$A$52,'Other Project Tables'!$B$52,C39='Other Project Tables'!$A$53,'Other Project Tables'!$B$53,C39='Other Project Tables'!$A$54,'Other Project Tables'!$B$54)</f>
        <v>#N/A</v>
      </c>
    </row>
    <row r="40" spans="1:4" x14ac:dyDescent="0.25">
      <c r="A40" s="25" t="s">
        <v>4</v>
      </c>
      <c r="B40" s="26">
        <v>4</v>
      </c>
      <c r="C40" s="25" t="s">
        <v>4</v>
      </c>
      <c r="D40" s="27" t="e">
        <f>SUM(D41:D42)</f>
        <v>#N/A</v>
      </c>
    </row>
    <row r="41" spans="1:4" x14ac:dyDescent="0.25">
      <c r="A41" s="4" t="s">
        <v>4</v>
      </c>
      <c r="B41">
        <v>3</v>
      </c>
      <c r="C41" s="18"/>
      <c r="D41" s="5" t="e" cm="1">
        <f t="array" ref="D41">_xlfn.IFS(C41='Other Project Tables'!$A$58,'Other Project Tables'!$B$58,C41='Other Project Tables'!$A$59,'Other Project Tables'!$B$59,C41='Other Project Tables'!$A$60,'Other Project Tables'!$B$60,C41='Other Project Tables'!$A$61,'Other Project Tables'!$B$61)</f>
        <v>#N/A</v>
      </c>
    </row>
    <row r="42" spans="1:4" x14ac:dyDescent="0.25">
      <c r="A42" s="4" t="s">
        <v>20</v>
      </c>
      <c r="B42">
        <v>1</v>
      </c>
      <c r="C42" s="18"/>
      <c r="D42" s="5" t="e" cm="1">
        <f t="array" ref="D42">_xlfn.IFS(C42='Other Project Tables'!$A$64,'Other Project Tables'!$B$64,C42='Other Project Tables'!$A$65,'Other Project Tables'!$B$65,C42='Other Project Tables'!$A$66,'Other Project Tables'!$B$66,C42='Other Project Tables'!$A$67,'Other Project Tables'!$B$67,C42='Other Project Tables'!$A$68,'Other Project Tables'!$B$68,C42='Other Project Tables'!$A$69,'Other Project Tables'!$B$69)</f>
        <v>#N/A</v>
      </c>
    </row>
    <row r="43" spans="1:4" x14ac:dyDescent="0.25">
      <c r="A43" s="25" t="s">
        <v>8</v>
      </c>
      <c r="B43" s="26">
        <v>1</v>
      </c>
      <c r="C43" s="26" t="s">
        <v>8</v>
      </c>
      <c r="D43" s="27" t="e">
        <f>SUM(D44)</f>
        <v>#N/A</v>
      </c>
    </row>
    <row r="44" spans="1:4" x14ac:dyDescent="0.25">
      <c r="A44" s="6" t="s">
        <v>32</v>
      </c>
      <c r="B44" s="7">
        <v>1</v>
      </c>
      <c r="C44" s="17"/>
      <c r="D44" s="5" t="e" cm="1">
        <f t="array" ref="D44">_xlfn.IFS(C44='Other Project Tables'!$A$72,'Other Project Tables'!$B$72,C44='Other Project Tables'!$A$73,'Other Project Tables'!$B$73)</f>
        <v>#N/A</v>
      </c>
    </row>
    <row r="45" spans="1:4" x14ac:dyDescent="0.25">
      <c r="A45" s="22" t="s">
        <v>67</v>
      </c>
      <c r="B45" s="23"/>
      <c r="C45" s="23"/>
      <c r="D45" s="24" t="e">
        <f>SUM(D43,D40,D38,D30,D26,D19,D17,D11)</f>
        <v>#N/A</v>
      </c>
    </row>
  </sheetData>
  <mergeCells count="6">
    <mergeCell ref="A35:A37"/>
    <mergeCell ref="B35:B37"/>
    <mergeCell ref="A13:A16"/>
    <mergeCell ref="B13:B16"/>
    <mergeCell ref="A1:D1"/>
    <mergeCell ref="A2:D8"/>
  </mergeCells>
  <pageMargins left="0.7" right="0.7" top="0.75" bottom="0.75" header="0.3" footer="0.3"/>
  <extLst>
    <ext xmlns:x14="http://schemas.microsoft.com/office/spreadsheetml/2009/9/main" uri="{CCE6A557-97BC-4b89-ADB6-D9C93CAAB3DF}">
      <x14:dataValidations xmlns:xm="http://schemas.microsoft.com/office/excel/2006/main" count="11">
        <x14:dataValidation type="list" allowBlank="1" showInputMessage="1" showErrorMessage="1" xr:uid="{3C5AAC5E-BB40-48A7-9681-B35B0A851D94}">
          <x14:formula1>
            <xm:f>'Other Project Tables'!$A$72:$A$73</xm:f>
          </x14:formula1>
          <xm:sqref>C44</xm:sqref>
        </x14:dataValidation>
        <x14:dataValidation type="list" allowBlank="1" showInputMessage="1" showErrorMessage="1" xr:uid="{A3563128-24BB-4918-B7AA-07B3BD0698AA}">
          <x14:formula1>
            <xm:f>'Other Project Tables'!$A$58:$A$61</xm:f>
          </x14:formula1>
          <xm:sqref>C41</xm:sqref>
        </x14:dataValidation>
        <x14:dataValidation type="list" allowBlank="1" showInputMessage="1" showErrorMessage="1" xr:uid="{8823DF75-03AE-40FD-808B-4B843CB64972}">
          <x14:formula1>
            <xm:f>'Other Project Tables'!$A$49:$A$55</xm:f>
          </x14:formula1>
          <xm:sqref>C39</xm:sqref>
        </x14:dataValidation>
        <x14:dataValidation type="list" allowBlank="1" showInputMessage="1" showErrorMessage="1" xr:uid="{ACB7867E-0594-44F0-BB55-CF18273D2532}">
          <x14:formula1>
            <xm:f>'Other Project Tables'!$A$41:$A$46</xm:f>
          </x14:formula1>
          <xm:sqref>C31:C37</xm:sqref>
        </x14:dataValidation>
        <x14:dataValidation type="list" allowBlank="1" showInputMessage="1" showErrorMessage="1" xr:uid="{13C60E08-21AD-4C52-A388-6E982A0C349E}">
          <x14:formula1>
            <xm:f>'Priority Project Tables'!$A$42:$A$48</xm:f>
          </x14:formula1>
          <xm:sqref>C21:C25</xm:sqref>
        </x14:dataValidation>
        <x14:dataValidation type="list" allowBlank="1" showInputMessage="1" showErrorMessage="1" xr:uid="{1359AB60-5C60-4368-8C65-E1249497596C}">
          <x14:formula1>
            <xm:f>'Other Project Tables'!$A$19:$A$23</xm:f>
          </x14:formula1>
          <xm:sqref>C18</xm:sqref>
        </x14:dataValidation>
        <x14:dataValidation type="list" allowBlank="1" showInputMessage="1" showErrorMessage="1" xr:uid="{B30C0297-49CD-4DC8-ADFE-60ACDE7512FC}">
          <x14:formula1>
            <xm:f>'Other Project Tables'!$A$13:$A$16</xm:f>
          </x14:formula1>
          <xm:sqref>C13:C16</xm:sqref>
        </x14:dataValidation>
        <x14:dataValidation type="list" allowBlank="1" showInputMessage="1" showErrorMessage="1" xr:uid="{8C05CD8D-0C54-4053-96E2-47412E1B5D44}">
          <x14:formula1>
            <xm:f>'Other Project Tables'!$A$3:$A$9</xm:f>
          </x14:formula1>
          <xm:sqref>C12</xm:sqref>
        </x14:dataValidation>
        <x14:dataValidation type="list" allowBlank="1" showInputMessage="1" showErrorMessage="1" xr:uid="{CEA4495C-EB3C-4DCE-9A21-3FB2ACCE8AF8}">
          <x14:formula1>
            <xm:f>'Other Project Tables'!$A$26:$A$32</xm:f>
          </x14:formula1>
          <xm:sqref>C20</xm:sqref>
        </x14:dataValidation>
        <x14:dataValidation type="list" allowBlank="1" showInputMessage="1" showErrorMessage="1" xr:uid="{3BEA1B7A-7C96-4CE6-B7F9-157FD6796DB7}">
          <x14:formula1>
            <xm:f>'Other Project Tables'!$A$35:$A$38</xm:f>
          </x14:formula1>
          <xm:sqref>C27:C29</xm:sqref>
        </x14:dataValidation>
        <x14:dataValidation type="list" allowBlank="1" showInputMessage="1" showErrorMessage="1" xr:uid="{DE5EBA76-785E-421F-9528-09668E4D9BB2}">
          <x14:formula1>
            <xm:f>'Other Project Tables'!$A$64:$A$69</xm:f>
          </x14:formula1>
          <xm:sqref>C42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A8726-A7CB-46CB-A8C1-3D32A48B1618}">
  <dimension ref="A1:B73"/>
  <sheetViews>
    <sheetView workbookViewId="0">
      <selection activeCell="B38" sqref="B38"/>
    </sheetView>
  </sheetViews>
  <sheetFormatPr defaultRowHeight="15" x14ac:dyDescent="0.25"/>
  <cols>
    <col min="1" max="1" width="42.28515625" bestFit="1" customWidth="1"/>
  </cols>
  <sheetData>
    <row r="1" spans="1:2" x14ac:dyDescent="0.25">
      <c r="A1" t="s">
        <v>10</v>
      </c>
    </row>
    <row r="2" spans="1:2" x14ac:dyDescent="0.25">
      <c r="A2" t="s">
        <v>35</v>
      </c>
      <c r="B2" t="s">
        <v>36</v>
      </c>
    </row>
    <row r="3" spans="1:2" x14ac:dyDescent="0.25">
      <c r="A3" s="2" t="s">
        <v>72</v>
      </c>
      <c r="B3">
        <v>30</v>
      </c>
    </row>
    <row r="4" spans="1:2" x14ac:dyDescent="0.25">
      <c r="A4" s="1">
        <v>0.5</v>
      </c>
      <c r="B4">
        <v>25</v>
      </c>
    </row>
    <row r="5" spans="1:2" x14ac:dyDescent="0.25">
      <c r="A5" s="1">
        <v>0.45</v>
      </c>
      <c r="B5">
        <v>20</v>
      </c>
    </row>
    <row r="6" spans="1:2" x14ac:dyDescent="0.25">
      <c r="A6" s="1">
        <v>0.4</v>
      </c>
      <c r="B6">
        <v>15</v>
      </c>
    </row>
    <row r="7" spans="1:2" x14ac:dyDescent="0.25">
      <c r="A7" s="1">
        <v>0.35</v>
      </c>
      <c r="B7">
        <v>10</v>
      </c>
    </row>
    <row r="8" spans="1:2" x14ac:dyDescent="0.25">
      <c r="A8" s="1">
        <v>0.3</v>
      </c>
      <c r="B8">
        <v>5</v>
      </c>
    </row>
    <row r="9" spans="1:2" x14ac:dyDescent="0.25">
      <c r="A9" s="19" t="s">
        <v>74</v>
      </c>
      <c r="B9">
        <v>0</v>
      </c>
    </row>
    <row r="11" spans="1:2" x14ac:dyDescent="0.25">
      <c r="A11" t="s">
        <v>73</v>
      </c>
    </row>
    <row r="12" spans="1:2" x14ac:dyDescent="0.25">
      <c r="A12" t="s">
        <v>35</v>
      </c>
      <c r="B12" t="s">
        <v>36</v>
      </c>
    </row>
    <row r="13" spans="1:2" x14ac:dyDescent="0.25">
      <c r="A13" t="s">
        <v>75</v>
      </c>
      <c r="B13">
        <v>5</v>
      </c>
    </row>
    <row r="14" spans="1:2" x14ac:dyDescent="0.25">
      <c r="A14" s="20" t="s">
        <v>76</v>
      </c>
      <c r="B14">
        <v>5</v>
      </c>
    </row>
    <row r="15" spans="1:2" x14ac:dyDescent="0.25">
      <c r="A15" s="1" t="s">
        <v>77</v>
      </c>
      <c r="B15">
        <v>5</v>
      </c>
    </row>
    <row r="16" spans="1:2" x14ac:dyDescent="0.25">
      <c r="A16" s="1" t="s">
        <v>78</v>
      </c>
      <c r="B16">
        <v>5</v>
      </c>
    </row>
    <row r="18" spans="1:2" x14ac:dyDescent="0.25">
      <c r="A18" t="s">
        <v>2</v>
      </c>
    </row>
    <row r="19" spans="1:2" x14ac:dyDescent="0.25">
      <c r="A19" t="s">
        <v>80</v>
      </c>
      <c r="B19">
        <v>15</v>
      </c>
    </row>
    <row r="20" spans="1:2" x14ac:dyDescent="0.25">
      <c r="A20" t="s">
        <v>81</v>
      </c>
      <c r="B20">
        <v>10</v>
      </c>
    </row>
    <row r="21" spans="1:2" x14ac:dyDescent="0.25">
      <c r="A21" t="s">
        <v>82</v>
      </c>
      <c r="B21">
        <v>6</v>
      </c>
    </row>
    <row r="22" spans="1:2" x14ac:dyDescent="0.25">
      <c r="A22" t="s">
        <v>83</v>
      </c>
      <c r="B22">
        <v>2</v>
      </c>
    </row>
    <row r="23" spans="1:2" x14ac:dyDescent="0.25">
      <c r="A23" t="s">
        <v>84</v>
      </c>
      <c r="B23">
        <v>0</v>
      </c>
    </row>
    <row r="25" spans="1:2" x14ac:dyDescent="0.25">
      <c r="A25" t="s">
        <v>3</v>
      </c>
    </row>
    <row r="26" spans="1:2" x14ac:dyDescent="0.25">
      <c r="A26" t="s">
        <v>48</v>
      </c>
      <c r="B26">
        <v>5</v>
      </c>
    </row>
    <row r="27" spans="1:2" x14ac:dyDescent="0.25">
      <c r="A27" t="s">
        <v>49</v>
      </c>
      <c r="B27">
        <v>2</v>
      </c>
    </row>
    <row r="28" spans="1:2" x14ac:dyDescent="0.25">
      <c r="A28" t="s">
        <v>50</v>
      </c>
      <c r="B28">
        <v>1</v>
      </c>
    </row>
    <row r="29" spans="1:2" x14ac:dyDescent="0.25">
      <c r="A29" t="s">
        <v>51</v>
      </c>
      <c r="B29">
        <v>1</v>
      </c>
    </row>
    <row r="30" spans="1:2" x14ac:dyDescent="0.25">
      <c r="A30" t="s">
        <v>52</v>
      </c>
      <c r="B30">
        <v>0.5</v>
      </c>
    </row>
    <row r="31" spans="1:2" x14ac:dyDescent="0.25">
      <c r="A31" t="s">
        <v>53</v>
      </c>
      <c r="B31">
        <v>0.5</v>
      </c>
    </row>
    <row r="32" spans="1:2" x14ac:dyDescent="0.25">
      <c r="A32" t="s">
        <v>54</v>
      </c>
      <c r="B32">
        <v>0</v>
      </c>
    </row>
    <row r="34" spans="1:2" x14ac:dyDescent="0.25">
      <c r="A34" t="s">
        <v>5</v>
      </c>
    </row>
    <row r="35" spans="1:2" x14ac:dyDescent="0.25">
      <c r="A35" t="s">
        <v>21</v>
      </c>
      <c r="B35">
        <v>3</v>
      </c>
    </row>
    <row r="36" spans="1:2" x14ac:dyDescent="0.25">
      <c r="A36" t="s">
        <v>22</v>
      </c>
      <c r="B36">
        <v>1</v>
      </c>
    </row>
    <row r="37" spans="1:2" x14ac:dyDescent="0.25">
      <c r="A37" t="s">
        <v>23</v>
      </c>
      <c r="B37">
        <v>3</v>
      </c>
    </row>
    <row r="38" spans="1:2" x14ac:dyDescent="0.25">
      <c r="A38" t="s">
        <v>66</v>
      </c>
      <c r="B38">
        <v>0</v>
      </c>
    </row>
    <row r="40" spans="1:2" x14ac:dyDescent="0.25">
      <c r="A40" t="s">
        <v>6</v>
      </c>
    </row>
    <row r="41" spans="1:2" x14ac:dyDescent="0.25">
      <c r="A41" t="s">
        <v>24</v>
      </c>
      <c r="B41">
        <v>1</v>
      </c>
    </row>
    <row r="42" spans="1:2" x14ac:dyDescent="0.25">
      <c r="A42" t="s">
        <v>25</v>
      </c>
      <c r="B42">
        <v>1</v>
      </c>
    </row>
    <row r="43" spans="1:2" x14ac:dyDescent="0.25">
      <c r="A43" t="s">
        <v>26</v>
      </c>
      <c r="B43">
        <v>1</v>
      </c>
    </row>
    <row r="44" spans="1:2" x14ac:dyDescent="0.25">
      <c r="A44" t="s">
        <v>94</v>
      </c>
      <c r="B44">
        <v>1</v>
      </c>
    </row>
    <row r="45" spans="1:2" x14ac:dyDescent="0.25">
      <c r="A45" t="s">
        <v>28</v>
      </c>
      <c r="B45">
        <v>1</v>
      </c>
    </row>
    <row r="46" spans="1:2" x14ac:dyDescent="0.25">
      <c r="A46" t="s">
        <v>66</v>
      </c>
      <c r="B46">
        <v>0</v>
      </c>
    </row>
    <row r="48" spans="1:2" x14ac:dyDescent="0.25">
      <c r="A48" t="s">
        <v>85</v>
      </c>
    </row>
    <row r="49" spans="1:2" x14ac:dyDescent="0.25">
      <c r="A49" t="s">
        <v>86</v>
      </c>
      <c r="B49">
        <v>6</v>
      </c>
    </row>
    <row r="50" spans="1:2" x14ac:dyDescent="0.25">
      <c r="A50" t="s">
        <v>87</v>
      </c>
      <c r="B50">
        <v>5</v>
      </c>
    </row>
    <row r="51" spans="1:2" x14ac:dyDescent="0.25">
      <c r="A51" t="s">
        <v>88</v>
      </c>
      <c r="B51">
        <v>4</v>
      </c>
    </row>
    <row r="52" spans="1:2" x14ac:dyDescent="0.25">
      <c r="A52" t="s">
        <v>90</v>
      </c>
      <c r="B52">
        <v>0</v>
      </c>
    </row>
    <row r="53" spans="1:2" x14ac:dyDescent="0.25">
      <c r="A53" t="s">
        <v>89</v>
      </c>
      <c r="B53">
        <v>2</v>
      </c>
    </row>
    <row r="54" spans="1:2" x14ac:dyDescent="0.25">
      <c r="A54" t="s">
        <v>91</v>
      </c>
      <c r="B54">
        <v>1</v>
      </c>
    </row>
    <row r="55" spans="1:2" x14ac:dyDescent="0.25">
      <c r="A55" t="s">
        <v>92</v>
      </c>
      <c r="B55">
        <v>0</v>
      </c>
    </row>
    <row r="57" spans="1:2" x14ac:dyDescent="0.25">
      <c r="A57" t="s">
        <v>4</v>
      </c>
    </row>
    <row r="58" spans="1:2" x14ac:dyDescent="0.25">
      <c r="A58" t="s">
        <v>55</v>
      </c>
      <c r="B58">
        <v>3</v>
      </c>
    </row>
    <row r="59" spans="1:2" x14ac:dyDescent="0.25">
      <c r="A59" t="s">
        <v>96</v>
      </c>
      <c r="B59">
        <v>2</v>
      </c>
    </row>
    <row r="60" spans="1:2" x14ac:dyDescent="0.25">
      <c r="A60" t="s">
        <v>58</v>
      </c>
      <c r="B60">
        <v>1</v>
      </c>
    </row>
    <row r="61" spans="1:2" x14ac:dyDescent="0.25">
      <c r="A61" t="s">
        <v>59</v>
      </c>
      <c r="B61">
        <v>0</v>
      </c>
    </row>
    <row r="63" spans="1:2" x14ac:dyDescent="0.25">
      <c r="A63" t="s">
        <v>60</v>
      </c>
    </row>
    <row r="64" spans="1:2" x14ac:dyDescent="0.25">
      <c r="A64" t="s">
        <v>66</v>
      </c>
      <c r="B64">
        <v>0</v>
      </c>
    </row>
    <row r="65" spans="1:2" x14ac:dyDescent="0.25">
      <c r="A65" t="s">
        <v>61</v>
      </c>
      <c r="B65">
        <v>1</v>
      </c>
    </row>
    <row r="66" spans="1:2" x14ac:dyDescent="0.25">
      <c r="A66" t="s">
        <v>62</v>
      </c>
      <c r="B66">
        <v>1</v>
      </c>
    </row>
    <row r="67" spans="1:2" x14ac:dyDescent="0.25">
      <c r="A67" t="s">
        <v>63</v>
      </c>
      <c r="B67">
        <v>1</v>
      </c>
    </row>
    <row r="68" spans="1:2" x14ac:dyDescent="0.25">
      <c r="A68" t="s">
        <v>64</v>
      </c>
      <c r="B68">
        <v>1</v>
      </c>
    </row>
    <row r="69" spans="1:2" x14ac:dyDescent="0.25">
      <c r="A69" t="s">
        <v>65</v>
      </c>
      <c r="B69">
        <v>1</v>
      </c>
    </row>
    <row r="71" spans="1:2" x14ac:dyDescent="0.25">
      <c r="A71" t="s">
        <v>8</v>
      </c>
    </row>
    <row r="72" spans="1:2" x14ac:dyDescent="0.25">
      <c r="A72" t="s">
        <v>32</v>
      </c>
      <c r="B72">
        <v>1</v>
      </c>
    </row>
    <row r="73" spans="1:2" x14ac:dyDescent="0.25">
      <c r="A73" t="s">
        <v>66</v>
      </c>
      <c r="B73">
        <v>0</v>
      </c>
    </row>
  </sheetData>
  <sheetProtection algorithmName="SHA-512" hashValue="yd/DwGuCcjYimtOufO4Ijepu/lsG22f3PhcRyZCxqX+JLGqnoy1FhhgIyNCxhSUE/0lCmddQB7caiLlb2jET2g==" saltValue="BJVa/jthwRRjNk6NPSN1L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Priority Project Scoring</vt:lpstr>
      <vt:lpstr>Priority Project Tables</vt:lpstr>
      <vt:lpstr>Other Project Scoring</vt:lpstr>
      <vt:lpstr>Other Project Tables</vt:lpstr>
    </vt:vector>
  </TitlesOfParts>
  <Company>State of Utah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Claire Shiverdecker</dc:creator>
  <cp:lastModifiedBy>Claire Shiverdecker</cp:lastModifiedBy>
  <dcterms:created xsi:type="dcterms:W3CDTF">2025-02-05T20:17:16Z</dcterms:created>
  <dcterms:modified xsi:type="dcterms:W3CDTF">2025-02-06T22:58:32Z</dcterms:modified>
</cp:coreProperties>
</file>